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H3108" i="1"/>
  <c r="H2357"/>
  <c r="H2353"/>
  <c r="H2350"/>
  <c r="H2346"/>
  <c r="H2342"/>
  <c r="H2214"/>
  <c r="H2211"/>
  <c r="H2208"/>
  <c r="H2205"/>
  <c r="H2202"/>
  <c r="H2199"/>
  <c r="H2196"/>
  <c r="H2193"/>
  <c r="H2190"/>
  <c r="H2187"/>
  <c r="H2184"/>
  <c r="H2181"/>
  <c r="H2178"/>
  <c r="H2175"/>
  <c r="H2171"/>
  <c r="H2167"/>
  <c r="H2164"/>
  <c r="H2161"/>
  <c r="H2158"/>
  <c r="H2155"/>
  <c r="H2151"/>
  <c r="H2148"/>
  <c r="H2145"/>
  <c r="H2141"/>
  <c r="H2138"/>
  <c r="H2134"/>
  <c r="H2131"/>
  <c r="H2128"/>
  <c r="H2125"/>
  <c r="H2122"/>
  <c r="H2119"/>
  <c r="H2116"/>
  <c r="H2113"/>
  <c r="H2110"/>
  <c r="H2107"/>
  <c r="H2104"/>
  <c r="H2101"/>
  <c r="H2098"/>
  <c r="H2095"/>
  <c r="H2092"/>
  <c r="H2089"/>
  <c r="H2086"/>
  <c r="H2083"/>
  <c r="H2080"/>
  <c r="H2077"/>
  <c r="H2074"/>
  <c r="H2071"/>
  <c r="H2068"/>
  <c r="H2065"/>
  <c r="H2062"/>
  <c r="H2059"/>
  <c r="H2056"/>
  <c r="H2053"/>
  <c r="H2050"/>
  <c r="H2047"/>
  <c r="H2044"/>
  <c r="H2041"/>
  <c r="H2038"/>
  <c r="H2035"/>
  <c r="H2031"/>
  <c r="H2028"/>
  <c r="H2025"/>
  <c r="H2022"/>
  <c r="H2019"/>
  <c r="H2016"/>
  <c r="H2013"/>
  <c r="H2010"/>
  <c r="H2007"/>
  <c r="H2004"/>
  <c r="H2001"/>
  <c r="H1998"/>
  <c r="H1995"/>
  <c r="H1992"/>
  <c r="H1989"/>
  <c r="H1986"/>
  <c r="H1983"/>
  <c r="H1980"/>
  <c r="H1977"/>
  <c r="H1974"/>
  <c r="H1971"/>
  <c r="H1968"/>
  <c r="H1965"/>
  <c r="H1962"/>
  <c r="H1959"/>
  <c r="H1956"/>
  <c r="H1953"/>
  <c r="H1950"/>
  <c r="H1947"/>
  <c r="H1944"/>
  <c r="H1941"/>
  <c r="H1938"/>
  <c r="H1935"/>
  <c r="H1932"/>
  <c r="H1929"/>
  <c r="H1926"/>
  <c r="H1923"/>
  <c r="H1920"/>
  <c r="H1917"/>
  <c r="H1914"/>
  <c r="H1911"/>
  <c r="H1908"/>
  <c r="H1905"/>
  <c r="H1902"/>
  <c r="H1899"/>
  <c r="H1896"/>
  <c r="H1893"/>
  <c r="H1890"/>
  <c r="H1887"/>
  <c r="H1884"/>
  <c r="H1881"/>
  <c r="H1878"/>
  <c r="H1874"/>
  <c r="H1871"/>
  <c r="H1868"/>
  <c r="H1865"/>
  <c r="H1862"/>
  <c r="H1859"/>
  <c r="H1856"/>
  <c r="H1853"/>
  <c r="H1850"/>
  <c r="H1847"/>
  <c r="H1844"/>
  <c r="H1841"/>
  <c r="H1838"/>
  <c r="H1834"/>
  <c r="H1831"/>
  <c r="H1828"/>
  <c r="G1719"/>
  <c r="G1716"/>
  <c r="G1713"/>
  <c r="G1694"/>
  <c r="G1689"/>
  <c r="G1685"/>
  <c r="G1681"/>
  <c r="G1677"/>
  <c r="G1673"/>
  <c r="G1668"/>
  <c r="G1665"/>
  <c r="G1662"/>
  <c r="G1659"/>
  <c r="G1656"/>
  <c r="G1653"/>
  <c r="G1650"/>
  <c r="H1625"/>
  <c r="H1617"/>
  <c r="G1126"/>
  <c r="G1123"/>
  <c r="G1120"/>
  <c r="G1117"/>
  <c r="G1114"/>
  <c r="G1109"/>
  <c r="G1106"/>
  <c r="G1089"/>
  <c r="G1086"/>
  <c r="G1082"/>
  <c r="G1078"/>
  <c r="G1075"/>
  <c r="G1072"/>
  <c r="G1069"/>
  <c r="G1066"/>
  <c r="G1061"/>
  <c r="G1058"/>
  <c r="G1010"/>
  <c r="G1007"/>
  <c r="G1004"/>
  <c r="G990"/>
  <c r="G987"/>
  <c r="G983"/>
  <c r="G980"/>
  <c r="G971"/>
  <c r="G968"/>
  <c r="G965"/>
  <c r="G949"/>
  <c r="G943"/>
  <c r="G940"/>
  <c r="G937"/>
  <c r="G928"/>
  <c r="G877"/>
  <c r="G874"/>
  <c r="H836"/>
  <c r="G763"/>
  <c r="G760"/>
  <c r="G757"/>
  <c r="G754"/>
  <c r="G751"/>
  <c r="G748"/>
  <c r="G668"/>
  <c r="G658"/>
  <c r="G649"/>
  <c r="G640"/>
  <c r="G631"/>
  <c r="G622"/>
  <c r="G613"/>
  <c r="G603"/>
  <c r="G593"/>
  <c r="G583"/>
  <c r="G574"/>
  <c r="G571"/>
  <c r="G568"/>
  <c r="G565"/>
  <c r="G561"/>
  <c r="G543"/>
  <c r="G540"/>
  <c r="G537"/>
  <c r="G534"/>
  <c r="G531"/>
  <c r="G528"/>
  <c r="G525"/>
  <c r="G522"/>
  <c r="G508"/>
  <c r="G431"/>
  <c r="G382"/>
  <c r="G365"/>
  <c r="G362"/>
  <c r="G238"/>
  <c r="G235"/>
  <c r="G232"/>
  <c r="G229"/>
  <c r="G226"/>
  <c r="G223"/>
  <c r="G172"/>
  <c r="G148"/>
  <c r="G108"/>
  <c r="G105"/>
  <c r="G72"/>
  <c r="G68"/>
  <c r="G26"/>
</calcChain>
</file>

<file path=xl/sharedStrings.xml><?xml version="1.0" encoding="utf-8"?>
<sst xmlns="http://schemas.openxmlformats.org/spreadsheetml/2006/main" count="4250" uniqueCount="1473">
  <si>
    <t xml:space="preserve">№  </t>
  </si>
  <si>
    <t xml:space="preserve">Наименование </t>
  </si>
  <si>
    <t>Производител</t>
  </si>
  <si>
    <t>мярка</t>
  </si>
  <si>
    <t>коли-</t>
  </si>
  <si>
    <t>Предлагана</t>
  </si>
  <si>
    <t>Цена на</t>
  </si>
  <si>
    <t>на</t>
  </si>
  <si>
    <t xml:space="preserve">чество </t>
  </si>
  <si>
    <t>разфасовка/</t>
  </si>
  <si>
    <t>една</t>
  </si>
  <si>
    <t>единица</t>
  </si>
  <si>
    <t>позиция</t>
  </si>
  <si>
    <t>изделието</t>
  </si>
  <si>
    <t>опаковка</t>
  </si>
  <si>
    <t>мярка в</t>
  </si>
  <si>
    <t>в лв с ДДС</t>
  </si>
  <si>
    <t>лева сДДС</t>
  </si>
  <si>
    <t>Системи за инф.р-ри</t>
  </si>
  <si>
    <t>брой</t>
  </si>
  <si>
    <t>Софарма Трейдинг АД</t>
  </si>
  <si>
    <t>SHANGHAI CHANNELMED IMPORT &amp; EXPORT</t>
  </si>
  <si>
    <t>Катетър "Бътер-Флай"</t>
  </si>
  <si>
    <t xml:space="preserve">     в т.ч.</t>
  </si>
  <si>
    <t xml:space="preserve">        № 21</t>
  </si>
  <si>
    <t>Истлинк България ООД</t>
  </si>
  <si>
    <t>ДКМД</t>
  </si>
  <si>
    <t xml:space="preserve">        № 23</t>
  </si>
  <si>
    <t xml:space="preserve">        №25</t>
  </si>
  <si>
    <t>Електроди за монитиране</t>
  </si>
  <si>
    <t>3 МЕД ЕООД</t>
  </si>
  <si>
    <t>ЕСВИКО Сп. з о.о./ ESVICO Sp. z o.o.</t>
  </si>
  <si>
    <t>50 бр./ оп.</t>
  </si>
  <si>
    <t>Ръкавици мед.стерилни</t>
  </si>
  <si>
    <t>чифт</t>
  </si>
  <si>
    <t xml:space="preserve">        № 6.5</t>
  </si>
  <si>
    <t>ТГ Медикъл</t>
  </si>
  <si>
    <t xml:space="preserve">        № 7</t>
  </si>
  <si>
    <t xml:space="preserve">        № 7.5</t>
  </si>
  <si>
    <t xml:space="preserve">        № 8</t>
  </si>
  <si>
    <t xml:space="preserve">        №8.5</t>
  </si>
  <si>
    <t>Ръкавици мед.нестерилни</t>
  </si>
  <si>
    <t xml:space="preserve">     № M</t>
  </si>
  <si>
    <t>100 бр</t>
  </si>
  <si>
    <t xml:space="preserve">     № L</t>
  </si>
  <si>
    <t xml:space="preserve">     № S</t>
  </si>
  <si>
    <t>Ръкавици еднократни</t>
  </si>
  <si>
    <t>Ръкавици ортопедични стерилни</t>
  </si>
  <si>
    <t>в т.ч.</t>
  </si>
  <si>
    <t>№7,5</t>
  </si>
  <si>
    <t>ФАРКОЛ АД</t>
  </si>
  <si>
    <t xml:space="preserve">Теранг Нуса Макситекс </t>
  </si>
  <si>
    <t>оп.х два чифта</t>
  </si>
  <si>
    <t>№8</t>
  </si>
  <si>
    <t>Калцуни</t>
  </si>
  <si>
    <t>ХЕЛМЕД БЪЛГАРИЯ ЕООД</t>
  </si>
  <si>
    <t>СУК</t>
  </si>
  <si>
    <t xml:space="preserve">Уринаторни торби с клапан </t>
  </si>
  <si>
    <t xml:space="preserve"> - стерилни</t>
  </si>
  <si>
    <t>ФКГ</t>
  </si>
  <si>
    <t xml:space="preserve"> - нестерилни</t>
  </si>
  <si>
    <t xml:space="preserve"> "ЕТРОПАЛ ТРЕЙД" ООД</t>
  </si>
  <si>
    <t>"Етропал" АД</t>
  </si>
  <si>
    <t>Бинт гипсов</t>
  </si>
  <si>
    <t xml:space="preserve">     10 х 3 м.</t>
  </si>
  <si>
    <t>ИДМА</t>
  </si>
  <si>
    <t xml:space="preserve">     15 х 3 м.</t>
  </si>
  <si>
    <t xml:space="preserve">     20 х 3 м.</t>
  </si>
  <si>
    <t xml:space="preserve">Бинт марлен </t>
  </si>
  <si>
    <t xml:space="preserve">      5/5</t>
  </si>
  <si>
    <t>Медика АД</t>
  </si>
  <si>
    <t xml:space="preserve">      8/5</t>
  </si>
  <si>
    <t xml:space="preserve">      10/10</t>
  </si>
  <si>
    <t>Булмар МЛ ООД</t>
  </si>
  <si>
    <t>Джянгсу Фейксия</t>
  </si>
  <si>
    <t>12 броя</t>
  </si>
  <si>
    <t xml:space="preserve">      8/16</t>
  </si>
  <si>
    <t>ШФХП</t>
  </si>
  <si>
    <t>Бинт ластичен</t>
  </si>
  <si>
    <t xml:space="preserve">      5/8</t>
  </si>
  <si>
    <t>МЕДИЦИНСКА ТЕХНИКА ИНЖЕНЕРИНГ"ООД</t>
  </si>
  <si>
    <t>Bastos Viegas - Португалия</t>
  </si>
  <si>
    <t xml:space="preserve">      5/10</t>
  </si>
  <si>
    <t>Левкопласт /санпласт/</t>
  </si>
  <si>
    <t xml:space="preserve">        в т.ч.  </t>
  </si>
  <si>
    <t xml:space="preserve">        левкопласт /санпласт/   -  2.5/5</t>
  </si>
  <si>
    <t>ХЙФ</t>
  </si>
  <si>
    <t xml:space="preserve">        левкопласт /санпласт/   -  5/5</t>
  </si>
  <si>
    <t>Хипоалергичен левкопласт  10/15</t>
  </si>
  <si>
    <t>Памук</t>
  </si>
  <si>
    <t>кг.</t>
  </si>
  <si>
    <t>Сепа</t>
  </si>
  <si>
    <t>Марля - м.</t>
  </si>
  <si>
    <t>метър</t>
  </si>
  <si>
    <t>Лигнин</t>
  </si>
  <si>
    <t>Ролон роло</t>
  </si>
  <si>
    <t>5 кг</t>
  </si>
  <si>
    <t>Спринцовки - еднократна употреба</t>
  </si>
  <si>
    <t xml:space="preserve">      в т.ч.</t>
  </si>
  <si>
    <t xml:space="preserve">               спринцовки  2 куб.</t>
  </si>
  <si>
    <t>VOGT MEDICAL VERTRIEB GMBH</t>
  </si>
  <si>
    <t xml:space="preserve">             спринцовки  5 куб.</t>
  </si>
  <si>
    <t xml:space="preserve">               спринцовки  10 куб.</t>
  </si>
  <si>
    <t>CHIRANA T.INJECTA</t>
  </si>
  <si>
    <t>оп. Х 1 бр.</t>
  </si>
  <si>
    <t xml:space="preserve">              спринцовки  20 куб.</t>
  </si>
  <si>
    <t xml:space="preserve">          спринцовки  50 куб.</t>
  </si>
  <si>
    <t>АТМ</t>
  </si>
  <si>
    <t>Игли за спринцовки</t>
  </si>
  <si>
    <t xml:space="preserve">              игли  20G</t>
  </si>
  <si>
    <t xml:space="preserve">              игли  21G</t>
  </si>
  <si>
    <t xml:space="preserve">              игли  22G</t>
  </si>
  <si>
    <t xml:space="preserve">              игли  23G</t>
  </si>
  <si>
    <t xml:space="preserve">           игли  27G</t>
  </si>
  <si>
    <t>Уролог.катетър трипътен с балон тип Foley</t>
  </si>
  <si>
    <t xml:space="preserve">      № 16</t>
  </si>
  <si>
    <t xml:space="preserve">      № 18</t>
  </si>
  <si>
    <t>ДСЕ</t>
  </si>
  <si>
    <t xml:space="preserve">      № 20</t>
  </si>
  <si>
    <t xml:space="preserve">      № 22</t>
  </si>
  <si>
    <t xml:space="preserve">      № 24</t>
  </si>
  <si>
    <t>Уролог.катетър двупътен с балон тип Foley</t>
  </si>
  <si>
    <t xml:space="preserve">      № 12</t>
  </si>
  <si>
    <t xml:space="preserve">      № 14</t>
  </si>
  <si>
    <t xml:space="preserve">    № 24</t>
  </si>
  <si>
    <t>Катетър Нелатон</t>
  </si>
  <si>
    <t>Катетър Тиман</t>
  </si>
  <si>
    <t xml:space="preserve">      № 10</t>
  </si>
  <si>
    <t>МЕДИКАРД ООД</t>
  </si>
  <si>
    <t>Bicakcilar - Турция</t>
  </si>
  <si>
    <t>Назодуоденална сонда</t>
  </si>
  <si>
    <t xml:space="preserve">        № 6</t>
  </si>
  <si>
    <t>Момина крепост АД</t>
  </si>
  <si>
    <t xml:space="preserve">        № 12</t>
  </si>
  <si>
    <t xml:space="preserve">        № 14</t>
  </si>
  <si>
    <t>ЧДЙМД</t>
  </si>
  <si>
    <t xml:space="preserve">        № 16</t>
  </si>
  <si>
    <t xml:space="preserve">        № 18</t>
  </si>
  <si>
    <t>Стомашна сонда</t>
  </si>
  <si>
    <t xml:space="preserve">       в т.ч.</t>
  </si>
  <si>
    <t xml:space="preserve">       №6</t>
  </si>
  <si>
    <t xml:space="preserve">       №8</t>
  </si>
  <si>
    <t xml:space="preserve">       №10</t>
  </si>
  <si>
    <t xml:space="preserve">       №14</t>
  </si>
  <si>
    <t xml:space="preserve">       №16</t>
  </si>
  <si>
    <t xml:space="preserve">       №18</t>
  </si>
  <si>
    <t xml:space="preserve">       №20</t>
  </si>
  <si>
    <t xml:space="preserve">       №22</t>
  </si>
  <si>
    <t>Аспирационен катетър</t>
  </si>
  <si>
    <t xml:space="preserve">       №5</t>
  </si>
  <si>
    <t>Чангсху Медикал</t>
  </si>
  <si>
    <t xml:space="preserve">       №7</t>
  </si>
  <si>
    <t xml:space="preserve">       №12</t>
  </si>
  <si>
    <t>SA LABORATOIRES EUROMEDIS</t>
  </si>
  <si>
    <t xml:space="preserve">       №24</t>
  </si>
  <si>
    <t>Т - дренаж</t>
  </si>
  <si>
    <t xml:space="preserve">        № 10</t>
  </si>
  <si>
    <t xml:space="preserve">        № 20</t>
  </si>
  <si>
    <t>Конци хирургични антимикробни полиамидни</t>
  </si>
  <si>
    <t>чилета</t>
  </si>
  <si>
    <t xml:space="preserve">        № 3/0</t>
  </si>
  <si>
    <t xml:space="preserve">        № 0</t>
  </si>
  <si>
    <t xml:space="preserve">        № 2</t>
  </si>
  <si>
    <t xml:space="preserve">        № 3</t>
  </si>
  <si>
    <t>ХМИ</t>
  </si>
  <si>
    <t xml:space="preserve">        № 4</t>
  </si>
  <si>
    <t>Агарта-ЦМ ЕООД</t>
  </si>
  <si>
    <t>Chirana</t>
  </si>
  <si>
    <t>Лезвиета</t>
  </si>
  <si>
    <t xml:space="preserve">        № 11</t>
  </si>
  <si>
    <t xml:space="preserve">        № 15</t>
  </si>
  <si>
    <t>Аспирационен сет</t>
  </si>
  <si>
    <t>ГЮС ООД</t>
  </si>
  <si>
    <t>Bicakcilar</t>
  </si>
  <si>
    <t xml:space="preserve">Интравенозни катетри </t>
  </si>
  <si>
    <t xml:space="preserve">     № 18</t>
  </si>
  <si>
    <t>Химтекс ООД</t>
  </si>
  <si>
    <t>Ветро дизайн</t>
  </si>
  <si>
    <t xml:space="preserve">     № 20</t>
  </si>
  <si>
    <t xml:space="preserve">     № 22</t>
  </si>
  <si>
    <t xml:space="preserve">     № 24</t>
  </si>
  <si>
    <t>Ултразвуков гел</t>
  </si>
  <si>
    <t>литър</t>
  </si>
  <si>
    <t>МЕДИТРЕЙД  ЕООД</t>
  </si>
  <si>
    <t>Тюркуаз</t>
  </si>
  <si>
    <t>1 бр.</t>
  </si>
  <si>
    <t>Трахеостомни канюли</t>
  </si>
  <si>
    <t xml:space="preserve">        № 7.0</t>
  </si>
  <si>
    <t xml:space="preserve">        № 8.0</t>
  </si>
  <si>
    <t xml:space="preserve">        № 8.5</t>
  </si>
  <si>
    <t xml:space="preserve">        № 9.0</t>
  </si>
  <si>
    <t xml:space="preserve">      трахеостомни канюли - метални  № 7</t>
  </si>
  <si>
    <t xml:space="preserve">    трахеостомни канюли - метални  № 8 </t>
  </si>
  <si>
    <t>Игли за спинална аналгезия</t>
  </si>
  <si>
    <t xml:space="preserve">        № 22</t>
  </si>
  <si>
    <t xml:space="preserve">        № 24</t>
  </si>
  <si>
    <t>KDM-Германия</t>
  </si>
  <si>
    <t>Интубационни тръби</t>
  </si>
  <si>
    <t xml:space="preserve">      № 2.0</t>
  </si>
  <si>
    <t xml:space="preserve">      № 2.5</t>
  </si>
  <si>
    <t xml:space="preserve">      № 3.0</t>
  </si>
  <si>
    <t xml:space="preserve">      № 3.5</t>
  </si>
  <si>
    <t xml:space="preserve">      № 4.0</t>
  </si>
  <si>
    <t xml:space="preserve">      № 4.5</t>
  </si>
  <si>
    <t xml:space="preserve">      № 5.0</t>
  </si>
  <si>
    <t xml:space="preserve">      № 5.5</t>
  </si>
  <si>
    <t xml:space="preserve">      № 6.0</t>
  </si>
  <si>
    <t xml:space="preserve">      № 6.5</t>
  </si>
  <si>
    <t xml:space="preserve">      № 7.0</t>
  </si>
  <si>
    <t xml:space="preserve">      № 7.5</t>
  </si>
  <si>
    <t xml:space="preserve">      № 8.0</t>
  </si>
  <si>
    <t xml:space="preserve">      № 8.5</t>
  </si>
  <si>
    <t xml:space="preserve">      № 9.0</t>
  </si>
  <si>
    <t xml:space="preserve">Регистрираща хартия за ЕКГ </t>
  </si>
  <si>
    <t>Шилер АТ1 90/90/400</t>
  </si>
  <si>
    <t>Лумед</t>
  </si>
  <si>
    <t>1 бр</t>
  </si>
  <si>
    <t>Шилер АТ 101</t>
  </si>
  <si>
    <t>Шилер АТ 102</t>
  </si>
  <si>
    <t>Nicon 110х140х142</t>
  </si>
  <si>
    <t>Елпак-Лизинг ЕООД</t>
  </si>
  <si>
    <t>Lumed, Италия</t>
  </si>
  <si>
    <t>1 брой</t>
  </si>
  <si>
    <t>EDAN Cadence - 112мм x 90мм x 150стр</t>
  </si>
  <si>
    <t>Mortara 210ммX300ммX200/ролка</t>
  </si>
  <si>
    <t>Игли за лумбална пункция</t>
  </si>
  <si>
    <t>Игли за плеврална пункция</t>
  </si>
  <si>
    <t>Б. Браун Медикал" ЕООД</t>
  </si>
  <si>
    <t>Б.Браун Мелзунген АГ</t>
  </si>
  <si>
    <t>Игли за стернална пункция</t>
  </si>
  <si>
    <t>Pajunk-Германия</t>
  </si>
  <si>
    <t>Игли хирургични обли и режещи</t>
  </si>
  <si>
    <t>моля, приложете подробна таблична информация по вид, размер и допълнителна уточняваща каталожна информация</t>
  </si>
  <si>
    <t>Приложение №1</t>
  </si>
  <si>
    <t>Медико</t>
  </si>
  <si>
    <t>12 бр.</t>
  </si>
  <si>
    <t>Фолио за стерилиз. /парова и формалдехид/</t>
  </si>
  <si>
    <t xml:space="preserve">     в т.ч. </t>
  </si>
  <si>
    <t xml:space="preserve">     гладко фолио за формалдехид и пара 380/200</t>
  </si>
  <si>
    <t>PMS steripack</t>
  </si>
  <si>
    <t xml:space="preserve">     гладко фолио за формалдехид и пара 300/200</t>
  </si>
  <si>
    <t xml:space="preserve">     гладко фолио за формалдехид и пара 250/200</t>
  </si>
  <si>
    <t xml:space="preserve">     гладко фолио за формалдехид и пара 200/200</t>
  </si>
  <si>
    <t xml:space="preserve">     гладко фолио за формалдехид и пара 150/200</t>
  </si>
  <si>
    <t xml:space="preserve">     гладко фолио за формалдехид и пара 100/200</t>
  </si>
  <si>
    <t xml:space="preserve">     гладко фолио за формалдехид и пара  75/200</t>
  </si>
  <si>
    <t xml:space="preserve"> гладко фолио за формалдехид и пара  50/200</t>
  </si>
  <si>
    <t>Лигатура</t>
  </si>
  <si>
    <t xml:space="preserve">    в т.ч.</t>
  </si>
  <si>
    <t>оплетен резорбируем с дълъг срок-около 90 дни- на резорбция-3/0, /пак.2х70 см -препоръчителен/</t>
  </si>
  <si>
    <t>Рей Медикъл ЕООД</t>
  </si>
  <si>
    <t>SMI AG BELGIUM "ЕС ЕМ АЙ" АГ БЕЛГИЯ</t>
  </si>
  <si>
    <t xml:space="preserve">12оп х 5 бр конци  =60 конци/кут </t>
  </si>
  <si>
    <t>оплетен резорбируем с дълъг срок-около 90 дни- на резорбция-2/0, /пак.2х70 см -препоръчителен/</t>
  </si>
  <si>
    <t>оплетен резорбируем с дълъг срок-около 90 дни- на резорбция-0, /пак.2х70 см -препоръчителен/</t>
  </si>
  <si>
    <t>оплетен резорбируем с дълъг срок-около 90 дни- на резорбция-1, /пак.2х70 см -препоръчителен/</t>
  </si>
  <si>
    <t>оплетен резорбируем с кратък срок-около 14 дни- на резорбция-3/0, /пак.2х70 см -препоръчителен/</t>
  </si>
  <si>
    <t>Cat-gut-Германия</t>
  </si>
  <si>
    <t xml:space="preserve"> 5 бр. кончета в стерилна опаковка</t>
  </si>
  <si>
    <t>оплетен резорбируем с кратък срок-около 14 дни- на резорбция-2/0, /пак.2х70 см -препоръчителен/</t>
  </si>
  <si>
    <t xml:space="preserve"> 2 бр. кончета в стерилна опаковка</t>
  </si>
  <si>
    <t>оплетен резорбируем с кратък срок-около 14 дни- на резорбция-0, /пак.2х70 см -препоръчителен/</t>
  </si>
  <si>
    <t>оплетен резорбируем с кратък срок-около 14 дни- на резорбция-1, /пак.2х70 см -препоръчителен/</t>
  </si>
  <si>
    <t>Атравматичен шевен материал /при необходимост/ по 24 бр./ кут.</t>
  </si>
  <si>
    <t xml:space="preserve">    атравматични конци - 1/0</t>
  </si>
  <si>
    <t>МЕДИТЕХ ООД</t>
  </si>
  <si>
    <t>Assut Medical Sarl., Assucryl, Кат. № 42556</t>
  </si>
  <si>
    <t>1бр/оп/36оп/кут</t>
  </si>
  <si>
    <t>ЕКОС Медика ООД</t>
  </si>
  <si>
    <t>36бр/кут</t>
  </si>
  <si>
    <t>KATSAN KATGUT SANAYI TICARET A.S.</t>
  </si>
  <si>
    <t>Благи ООД</t>
  </si>
  <si>
    <t>Р1 СЬЮЧЕ ЕООД</t>
  </si>
  <si>
    <t>12бр. в оп.</t>
  </si>
  <si>
    <t>24 бр./ кут.</t>
  </si>
  <si>
    <t>Приложение №2</t>
  </si>
  <si>
    <t>Б.Браун Сърджикал СА</t>
  </si>
  <si>
    <t xml:space="preserve">    атравматични конци - 2/0</t>
  </si>
  <si>
    <t>Assut Medical Sarl., Assucryl, Кат. № 42455</t>
  </si>
  <si>
    <t xml:space="preserve">    атравматични конци - 3/0</t>
  </si>
  <si>
    <t>Assut Medical Sarl., Assucryl, Кат. № 4244</t>
  </si>
  <si>
    <t xml:space="preserve">    атравматични конци - 4/0</t>
  </si>
  <si>
    <t>Assut Medical Sarl., Assucryl, Кат. № 42453</t>
  </si>
  <si>
    <t xml:space="preserve">    атравматични конци - 5/0</t>
  </si>
  <si>
    <t>Assut Medical Sarl., Assucryl, Кат. № 4232</t>
  </si>
  <si>
    <t xml:space="preserve">    атравматични конци - 6/0</t>
  </si>
  <si>
    <t>Assut Medical Sarl., Polypropylene, Кат. № 9244</t>
  </si>
  <si>
    <t xml:space="preserve">    атравматични конци - 7/0</t>
  </si>
  <si>
    <t>Assut Medical Sarl., Assucryl Monoslow, Кат. № MS42454</t>
  </si>
  <si>
    <t xml:space="preserve">    атравматични конци - 10/0 </t>
  </si>
  <si>
    <t>Assut Medical Sarl., Assucryl Monoslow, Кат. № MS42453</t>
  </si>
  <si>
    <t xml:space="preserve">    атравматични конци - 0</t>
  </si>
  <si>
    <t>Assut Medical Sarl., Assucryl, Кат. № 4286N</t>
  </si>
  <si>
    <t xml:space="preserve">    атравматични конци - 1</t>
  </si>
  <si>
    <t>Assut Medical Sarl., Assucryl, Кат. № 4287N</t>
  </si>
  <si>
    <t>Апарат за кръвно налягане</t>
  </si>
  <si>
    <t>анероиден /обикновен/</t>
  </si>
  <si>
    <t>УМИ</t>
  </si>
  <si>
    <t>живачен</t>
  </si>
  <si>
    <t>Термометри /за тяло/</t>
  </si>
  <si>
    <t>КМЕФ</t>
  </si>
  <si>
    <t>Конектор /венозен удължител/</t>
  </si>
  <si>
    <t xml:space="preserve">     дувпътник</t>
  </si>
  <si>
    <t xml:space="preserve">     трипътник</t>
  </si>
  <si>
    <t xml:space="preserve">    четирипътник</t>
  </si>
  <si>
    <t>Контейнери за храчки</t>
  </si>
  <si>
    <t>Контейнери за урини  15 мл.</t>
  </si>
  <si>
    <t>СЛМК</t>
  </si>
  <si>
    <t>Тампони гърлени</t>
  </si>
  <si>
    <t>Вуджиянг</t>
  </si>
  <si>
    <t>100 бр.</t>
  </si>
  <si>
    <t>Пателасет</t>
  </si>
  <si>
    <t>БКФМА</t>
  </si>
  <si>
    <t>Инцизионно фолио /големи/</t>
  </si>
  <si>
    <t>Eurofarm-Италия</t>
  </si>
  <si>
    <t>1/ 70 x80</t>
  </si>
  <si>
    <t>Абдоминални дренажи</t>
  </si>
  <si>
    <t>Антибактериални филтри</t>
  </si>
  <si>
    <t>РСР ЕООД</t>
  </si>
  <si>
    <t>Dahlhausen</t>
  </si>
  <si>
    <t>1 бр. в опаковка</t>
  </si>
  <si>
    <t>Удължители за перфузори</t>
  </si>
  <si>
    <t>ШКЕДГ</t>
  </si>
  <si>
    <t>Сетове за централна вена /кавафикс/</t>
  </si>
  <si>
    <t xml:space="preserve">        № 235</t>
  </si>
  <si>
    <t xml:space="preserve">        № 238</t>
  </si>
  <si>
    <t xml:space="preserve">        № 335</t>
  </si>
  <si>
    <t xml:space="preserve">        № 338</t>
  </si>
  <si>
    <t xml:space="preserve">        № 435</t>
  </si>
  <si>
    <t xml:space="preserve">        № 438</t>
  </si>
  <si>
    <t>Маски за подаване на кислород - еднократни</t>
  </si>
  <si>
    <t>YILKAL MEDICAL, Турция</t>
  </si>
  <si>
    <t>Катетри за подаване на кислород -еднократни</t>
  </si>
  <si>
    <t>CHANGZHOU HEKANG MEDICAL INSTR.</t>
  </si>
  <si>
    <t>Балони за анестезиологични апарати</t>
  </si>
  <si>
    <t xml:space="preserve">     1.5 л.</t>
  </si>
  <si>
    <t>Medisize-Холандия</t>
  </si>
  <si>
    <t xml:space="preserve">     3 л.</t>
  </si>
  <si>
    <t xml:space="preserve">     5 л.</t>
  </si>
  <si>
    <t>Fazzini -Италия</t>
  </si>
  <si>
    <t>Шлангове за анестезиологични апарати</t>
  </si>
  <si>
    <t>ХШМЕ</t>
  </si>
  <si>
    <t xml:space="preserve">Натронкалк </t>
  </si>
  <si>
    <t xml:space="preserve">5 литра </t>
  </si>
  <si>
    <t xml:space="preserve">Паренхима сет </t>
  </si>
  <si>
    <t>6 броя в кутия</t>
  </si>
  <si>
    <t xml:space="preserve">Вентрофил 75 см/1.3 мм </t>
  </si>
  <si>
    <t>4 броя в кутия</t>
  </si>
  <si>
    <t xml:space="preserve">Гофрирани дренажи 25/23 см </t>
  </si>
  <si>
    <t>оп.</t>
  </si>
  <si>
    <t>Smiths Medical</t>
  </si>
  <si>
    <t>Хартия регистрираща за акуш.монитор PACARD</t>
  </si>
  <si>
    <t>Термохартия за принтер на УЗ KONTRON</t>
  </si>
  <si>
    <t>Дурико</t>
  </si>
  <si>
    <t>Хирургична вата /ортопедична/- синтетична</t>
  </si>
  <si>
    <t>100/10 см</t>
  </si>
  <si>
    <t>100/7,5</t>
  </si>
  <si>
    <t xml:space="preserve"> Капилярки за периферна кръв комплект с</t>
  </si>
  <si>
    <t>калибрирана капилярка до 200 мл за:</t>
  </si>
  <si>
    <t>кръвна картина</t>
  </si>
  <si>
    <t>Вакутест Кима</t>
  </si>
  <si>
    <t>коагулация</t>
  </si>
  <si>
    <t>глюкоза /кр. захар/</t>
  </si>
  <si>
    <t xml:space="preserve"> Затворена система за вземане на венозна кръв</t>
  </si>
  <si>
    <t>да има възможност за ползване на обикновени игли</t>
  </si>
  <si>
    <t>АКВАХИМ АД</t>
  </si>
  <si>
    <t>100/оп.</t>
  </si>
  <si>
    <t>за серум  2,6 мл</t>
  </si>
  <si>
    <t>за коагулация  2,9 мл</t>
  </si>
  <si>
    <t>игла комплект с адаптер, стерилна</t>
  </si>
  <si>
    <t>KABE-Германия</t>
  </si>
  <si>
    <t>контейнери с дозиран цитрат за кръвна картина</t>
  </si>
  <si>
    <t>ЕДТА 2,2 мл</t>
  </si>
  <si>
    <t>Медицински стъкла</t>
  </si>
  <si>
    <t>Карл Хехт</t>
  </si>
  <si>
    <t>Амбу за бебета</t>
  </si>
  <si>
    <t>Fazzini, Италия</t>
  </si>
  <si>
    <t xml:space="preserve"> Детска анестезиологична система тип AR</t>
  </si>
  <si>
    <t>VBM/Германия</t>
  </si>
  <si>
    <t>Аутопсионни конци</t>
  </si>
  <si>
    <t xml:space="preserve"> Микротомни ножчета</t>
  </si>
  <si>
    <t>ФВР</t>
  </si>
  <si>
    <t>Биологичен индикатор за парова стерилизация</t>
  </si>
  <si>
    <t>МЕДИЛОН ЕООД</t>
  </si>
  <si>
    <t>Steris/Albert Browne</t>
  </si>
  <si>
    <t>100 бр/оп</t>
  </si>
  <si>
    <t xml:space="preserve"> Индикаторни самозалепващи ленти за пара- ролки</t>
  </si>
  <si>
    <t>48 бр/оп</t>
  </si>
  <si>
    <t>Формалдехид 37%</t>
  </si>
  <si>
    <t>Панреак</t>
  </si>
  <si>
    <t>Пипети "Пастьор"       3,5 сс</t>
  </si>
  <si>
    <t>Biosigma-Италия</t>
  </si>
  <si>
    <t>Сонди за хранене на недоносени</t>
  </si>
  <si>
    <t xml:space="preserve">в т.ч. </t>
  </si>
  <si>
    <t>№ 6</t>
  </si>
  <si>
    <t xml:space="preserve">№ 8 </t>
  </si>
  <si>
    <t>№ 10</t>
  </si>
  <si>
    <t>Сонди за ендобронхиална аспирация</t>
  </si>
  <si>
    <t xml:space="preserve">№8 </t>
  </si>
  <si>
    <t>Сонди за трахиална аспирация</t>
  </si>
  <si>
    <t>Surgicel- хемостатичен препарат</t>
  </si>
  <si>
    <t>Маска еднократна</t>
  </si>
  <si>
    <t>50 бр</t>
  </si>
  <si>
    <t>Шапка еднократна</t>
  </si>
  <si>
    <t>Шпатола еднократна</t>
  </si>
  <si>
    <t>Превръзка за интравенозни катетри-стерилна, прозрачна</t>
  </si>
  <si>
    <t xml:space="preserve">брой </t>
  </si>
  <si>
    <t>АНДЖИ СПЕНК</t>
  </si>
  <si>
    <t>Хидроколоидни превръзки "Грануфлекс" 20/20</t>
  </si>
  <si>
    <t>HARTMANN RICO SPOL. SRO</t>
  </si>
  <si>
    <t>Торакални дренове с рентгеново позитивна нишка</t>
  </si>
  <si>
    <t>№16</t>
  </si>
  <si>
    <t>Момина Крепост</t>
  </si>
  <si>
    <t>№18</t>
  </si>
  <si>
    <t>№20</t>
  </si>
  <si>
    <t>Ръкохватка за електрокаутер</t>
  </si>
  <si>
    <t>ФИАБ</t>
  </si>
  <si>
    <t>Сетове за 3 л. сакове Сорбитол/Манитол</t>
  </si>
  <si>
    <t>Диализатори</t>
  </si>
  <si>
    <r>
      <t xml:space="preserve">1. За възрастни - </t>
    </r>
    <r>
      <rPr>
        <b/>
        <i/>
        <sz val="10"/>
        <color indexed="8"/>
        <rFont val="Times New Roman"/>
        <family val="1"/>
        <charset val="204"/>
      </rPr>
      <t>синтетични мембрани</t>
    </r>
    <r>
      <rPr>
        <b/>
        <sz val="10"/>
        <color indexed="8"/>
        <rFont val="Times New Roman"/>
        <family val="1"/>
        <charset val="204"/>
      </rPr>
      <t>, в т.ч. с повърхност:</t>
    </r>
  </si>
  <si>
    <t>1.1     по-голям или = 1,3 м²</t>
  </si>
  <si>
    <t>1.2     по-голям или = 1,5 м²</t>
  </si>
  <si>
    <t>1.3     по-голям или = 1,7 м²</t>
  </si>
  <si>
    <t>1.4     по-голям или =1,8 м²</t>
  </si>
  <si>
    <t>Дъчмед Интернешанъл ЕООД</t>
  </si>
  <si>
    <t>Asahi /Япония/</t>
  </si>
  <si>
    <t>30 броя</t>
  </si>
  <si>
    <t>1.5     по-голям или = 2,0 м²</t>
  </si>
  <si>
    <t>1.6     по-голям или = 2,1 м²</t>
  </si>
  <si>
    <t>Кръвни линии</t>
  </si>
  <si>
    <t>1. За възрастни</t>
  </si>
  <si>
    <t xml:space="preserve">1.1  артериални стандартни </t>
  </si>
  <si>
    <t>комплекта</t>
  </si>
  <si>
    <t>Фистулни игли  - комплект</t>
  </si>
  <si>
    <t>1. 16G  /1.6 х 25 мм/</t>
  </si>
  <si>
    <t>БАИН</t>
  </si>
  <si>
    <t>2. 17G  /1.6 х 25 мм/</t>
  </si>
  <si>
    <t>Катетри за временен съдов достъп за възрастни</t>
  </si>
  <si>
    <t>1.1 Феморални двулуменни / 11F х 20 см./</t>
  </si>
  <si>
    <t>сет</t>
  </si>
  <si>
    <t>Arrow, Teleflex /САЩ/</t>
  </si>
  <si>
    <t>5 броя</t>
  </si>
  <si>
    <t>1.2 Субклавия  двулуменни / 11F х 15 см./</t>
  </si>
  <si>
    <t>Хемоперфузори</t>
  </si>
  <si>
    <t xml:space="preserve">Дезинфекционен разтвор за хемодиализни апарати </t>
  </si>
  <si>
    <t>1.  Туби по 10 л - кисилинна дезинфекция</t>
  </si>
  <si>
    <t>туби</t>
  </si>
  <si>
    <t>Фрезениус Медикъл Кеър България ЕООД</t>
  </si>
  <si>
    <t>Фрезениус Медикъл Кеър Германия</t>
  </si>
  <si>
    <t>туба 8,8 л.</t>
  </si>
  <si>
    <t>2.  Туби по 6 л  - топлинна химическа дезинфекция</t>
  </si>
  <si>
    <t>туба 5 л.</t>
  </si>
  <si>
    <t>Катетри за дълготрайно катетеризиране на централни венозни съдове</t>
  </si>
  <si>
    <t xml:space="preserve">1. За възрастни </t>
  </si>
  <si>
    <t>1.1 ≥190 мм</t>
  </si>
  <si>
    <t>1.2 ≥210 мм</t>
  </si>
  <si>
    <t>1.3 ≥290 мм</t>
  </si>
  <si>
    <t>Апирогенни филтри</t>
  </si>
  <si>
    <t>Diasafe</t>
  </si>
  <si>
    <t>кашон 10 бр.</t>
  </si>
  <si>
    <t>Diasafe plus</t>
  </si>
  <si>
    <t>Сет за хемодиализа</t>
  </si>
  <si>
    <t>тип А стерилен</t>
  </si>
  <si>
    <t>№2 стерилен</t>
  </si>
  <si>
    <t>ПОСТОПЕРАТИВНИ ПРЕВРЪЗКИ</t>
  </si>
  <si>
    <t>Стерилна памперсна атравматична превръзка - компрес, със силноабсорбираща сърцевина от разбита целулоза, без съдържание на латекс, колофон и фталати,размер 10/20см. , 25 бр. / опаковка</t>
  </si>
  <si>
    <t>опаковка 30 бр.</t>
  </si>
  <si>
    <t>Стерилна памперсна превръзка-компрес с адхезивен кант 100% полиестерен нетъкан текстил и силно абсорбираща незалепваща 4-слойна подложка с вискозно съдържание и слой от метално сребро с антибактериален ефект, без съдържание на латекс, колофон и фталати , размер 15/8 см , 10/20 см , 25 бр. / опаковка</t>
  </si>
  <si>
    <t>Стерилна самофиксираща се превръзка от 100% полиестерен нетъкан материал с незалепваща подложка от абсорбираща вискоза, адхезив без колофон; със заоблени краища , размер 10/8 см. , 10/20 см. , 25 бр. / опаковка</t>
  </si>
  <si>
    <t>10/8 cm      /оп. 50 бр.</t>
  </si>
  <si>
    <t>Прозрачна, самофиксираща се превръзка с абсорбираща подложка, покрита с мек полиетиленов слой. Полупроницаемият водоотблъскващ полиуретанов филм предпазва от проникването на бактерии. Отстранява се безболезнено от раната; със заоблени краища ,размер 9/10 см , 5 бр./ стерилни</t>
  </si>
  <si>
    <t>ОПЕРАЦИОННА ЗАЛА</t>
  </si>
  <si>
    <r>
      <t xml:space="preserve">Стерилен еднократен комплект за процедури на тазобедрена става от 3-слоен зониран материал, с бариерен слой от полиетиленов филм без пори 25г/кв.м., хидрофилен полипропиленов нетъкан материал, топлинно слепен, 30г/кв.м и усилена зона от нетъкан полипропилен с конструкция тип "сандвич" (микронишки-топлоиздухани нишки-микронишки), 55г/кв.м, 13 </t>
    </r>
    <r>
      <rPr>
        <sz val="9"/>
        <rFont val="Arial"/>
        <family val="2"/>
        <charset val="204"/>
      </rPr>
      <t>компонента:</t>
    </r>
    <r>
      <rPr>
        <sz val="9"/>
        <rFont val="Arial"/>
        <family val="2"/>
      </rPr>
      <t xml:space="preserve"> 1 чаршаф за опер. маса усилен 140/190 см, 1 чувал за маса за инструменти с телескопично сгъване 80 /145 см, 1 лепящ чаршаф 170/300см, 1 лепящ чаршаф с прорез усилен 260/200см, 1 чаршаф 150/150см, 1 чаршаф 75/90см, 1 чорап 35/120см, 2 лепящи ленти 10/50см, 4 целулозни кърпи 33/33см; съгласно изискванията на директива EN 13795 за хирургични чаршафи</t>
    </r>
  </si>
  <si>
    <t>комплект</t>
  </si>
  <si>
    <t>Кардива</t>
  </si>
  <si>
    <r>
      <t>Стерилен еднократен универсален комплект от 3-слоен зониран материал, с бариерен слой от полиетиленов филм без пори 25г/кв.м., хидрофилен полипропиленов нетъкан материал, топлинно слепен, 30г/кв.м</t>
    </r>
    <r>
      <rPr>
        <sz val="9"/>
        <rFont val="Arial"/>
        <family val="2"/>
        <charset val="204"/>
      </rPr>
      <t xml:space="preserve"> и усилена зона от нетъкан полипропилен с конструкция тип "сандвич" (микронишки-топлоиздухани нишки-микронишки), 55г/кв.м, 11 компонента:</t>
    </r>
    <r>
      <rPr>
        <sz val="9"/>
        <rFont val="Arial"/>
        <family val="2"/>
      </rPr>
      <t xml:space="preserve"> 1 чаршаф за опер. маса, усилен 140/190 см, 1 чувал за маса за инструменти с телескопично сгъване 80 /145 см, 2 лепящи чаршафа, усилени 75/90 см, 1 лепящ чаршаф усилен 200/175 см, 1 лепящ чаршаф усилен150/240 см, 4 кърпи 33/33 см, 1 лепяща лента 10 х 50 см; съгласно изискванията на директива EN 13795 за хирургични чаршафи</t>
    </r>
  </si>
  <si>
    <t>Стерилна, еднократна, хирургическа престилка, двойно опакована, с две кърпи, цялостно подсилена с междинен слой от микрофибри (40 г/кв.м) , възпрепятстващ преминаването на течности и бактерии, висока въздухопропускливост, ниска степен на късане, съединяване на ръбовете чрез слепване, велкро връзки около врата,  размери M, L, XL, XXL</t>
  </si>
  <si>
    <t>АНЕСТЕЗИОЛОГИЧЕН И РЕАНИМАЦИОНЕН КОНСУМАТИВ</t>
  </si>
  <si>
    <t>Специфичен комсуматив за инфузия и трансфузия</t>
  </si>
  <si>
    <t xml:space="preserve">Аспиратор за многодозови флакони с интегрирана възвратна клапа, снабден с въздушен компенсатор с интегриран в коппуса 0.45µm бактериален филтър и 5µm филтър за частици; капаче за покриване на аспирационния порт. </t>
  </si>
  <si>
    <t>Fresenius Kabi</t>
  </si>
  <si>
    <t>Аспиратор за многодозови флакони с филтър за частици  5 микрона Аерозол задържащ филтър Chemo - за агресивни препарати</t>
  </si>
  <si>
    <t>Запушалки за източници с комбинирана функция затварящи луер/луер лок мъжки или женски накрайници</t>
  </si>
  <si>
    <t>Система за измерване на централно венозно налягане и централни венозни катетри</t>
  </si>
  <si>
    <t>Централен венозен катетър (ЦВК) – набор за катетеризация на v.cava по техниката катетър през катетър - Еднолуменен катетър от полиуретан, прозрачен, с маркировка за дължината; три вградени рентгенопозитивни ленти по цялата дължина;
Защитен полиетиленов ръкав</t>
  </si>
  <si>
    <t>За вена Югуларис, Размер на канюлата G16, 50 мм дължина; катетър 0.8х1.4 мм, 45 см дължина</t>
  </si>
  <si>
    <t>За вена Югуларис, Размер на канюлата G14, 50 мм дължина; катетър 1.1х1.7 мм, 32 см дължина</t>
  </si>
  <si>
    <t>За вена Югуларис, Размер на канюлата G12, 50 мм дължина; катетър 1.4х2.1 мм, 45 см дължина</t>
  </si>
  <si>
    <t>За вена Субклавия, Размер на канюлата G16, 70 мм дължина; катетър 0.8х1.4 мм, 45 см дължина</t>
  </si>
  <si>
    <t>За вена Субклавия, Размер на канюлата G14, 80 мм дължина; катетър 1.1х1.7 мм, 32 см дължина</t>
  </si>
  <si>
    <t>Централен венозен катетър (ЦВК) – набор за катетеризация на v.cava по техниката катетър върху водач (Зелдингер). Еднолуменен катетър от полиуретан, с мек връх, непрозрачен рентгенопозитивен, с прозрачно външно удължение; маркировка за дължината; фиксаторен клипс, ЕКГ кабел за позициониране  на катетъра</t>
  </si>
  <si>
    <t>Катетър по Зелдингер, еднолуменен, V игла, 20 cm дължина, игла G18/70 мм, водач 0.89ммх50см</t>
  </si>
  <si>
    <t>Централен венозен катетър (ЦВК) – набор за катетеризация на v.cava по техниката катетър върху водач (Зелдингер). Двулуменен катетър от полиуретан, с мек връх, непрозрачен рентгенопозитивен, с прозрачно външно удължение; маркировка за дължината; фиксаторен клипс</t>
  </si>
  <si>
    <t>Катетър по Зелдингер, двулуменен, V игла, 7F, 20 cm дължина, D16/D16, игла G18/70 мм, водач 0.89ммх50см</t>
  </si>
  <si>
    <t>Катетър по Зелдингер, двулумен, V игла, 7F, 30 cm дължина, D16/P16, игла G18/70 мм, водач 0.89ммх50см</t>
  </si>
  <si>
    <t>Регионална анестезия</t>
  </si>
  <si>
    <t>Игли за спинална анестезия и диагностична лумбална пункция. Заточване на върха по Квинке;
Полиран вътрешен лумен за бързо изтичане на ликвор;
Ергономична прозрачна ръкохватка с цветен код на диаметъра,Кристална призма за по-лесна и бърза идентификация на ликвора</t>
  </si>
  <si>
    <t>диаметър 0.53 мм, G 22, 88 mm = 3 1/2", оранжев цвят</t>
  </si>
  <si>
    <t>диаметър 0.53 мм, G 25, 88 mm = 3 1/2", оранжев цвят</t>
  </si>
  <si>
    <t>диаметър 0.47 мм, G 26, 88 mm = 3 1/2", кафяв цвят</t>
  </si>
  <si>
    <t>диаметър 0.42 мм, G 27, 88 mm = 3 1/2", сив цвят</t>
  </si>
  <si>
    <t>диаметър 0.42 мм, G 27, 120 mm = 4 3/4", сив цвят</t>
  </si>
  <si>
    <t>Hабори и компоненти за катетърна епидурална анестезия. Епидурална игла по Туохи 1.70 х 80 мм, G16 x 3 1/2";
Епидурален катетър със затворен край и три латерални отвора, материал полиамид, диам. 0,85 х 0,45 mm и дължина 100 cm, ясна синя маркировка за дължина и срещу усукване, катетърен конектор, плосък епидурален филтър 0,2 µm, устойчив на налягане до 7 bar.</t>
  </si>
  <si>
    <t>Периферни венозни канюли за ОАИЛ</t>
  </si>
  <si>
    <t>КАНЮЛИ ЗА ИНФУЗИЯ С ИНКОРПОРИРАН ПОРТ СЪС САМОАКТИВИРАЩ СЕ МЕТАЛЕН ПРЕДПАЗЕН МЕХАНИЗЪМ, Тънкостенен катетър от полиуретан (PUR) и флуороетиленпропилен (FEP) с полирана повърхност и атравматичен профил;Четири вградени рентгенопозитивни ленти по цялата дължина на катетъра</t>
  </si>
  <si>
    <t>16G, /1.7x 50 mm/, 196 ml/min</t>
  </si>
  <si>
    <t>18G, /1.3 x 45mm/, 96 ml/min</t>
  </si>
  <si>
    <t>20G, /1,1 x 32 mm/, 61 ml/min</t>
  </si>
  <si>
    <t>22G, /0,9 x 25 mm/, 36 ml/min</t>
  </si>
  <si>
    <t>24 G, /0,7 x 19 mm/, 22 ml/min</t>
  </si>
  <si>
    <t>ОБОСОБЕНА ПОЗИЦИЯ №2</t>
  </si>
  <si>
    <t>МИНИ ПЛАКИ С ВИНТОВЕ ti</t>
  </si>
  <si>
    <t>анатомични от титан</t>
  </si>
  <si>
    <t>ПРАВИ ПЛАКИ ЗА ФАЛАНГИ С 2, 3,  OТВОРА Ti</t>
  </si>
  <si>
    <t>ПРАВИ ПЛАКИ ЗА ФАЛАНГИ С 4, 5, 6, OТВОРА Ti</t>
  </si>
  <si>
    <t>ПРАВИ ПЛАКИ ЗА ФАЛАНГИ С 7 ОТВОРА Ti</t>
  </si>
  <si>
    <t>ПРАВИ ПЛАКИ МЕТАКАРПАЛНИ С 2 ОТВОРА Ti</t>
  </si>
  <si>
    <t>ПРАВИ ПЛАКИ МЕТАКАРПАЛНИ С 4, 6 ОТВОРА Ti</t>
  </si>
  <si>
    <t>ПРАВИ ПЛАКИ МЕТАКАРПАЛНИ С 8, 10 OТВОРА Ti</t>
  </si>
  <si>
    <t>Т- ПЛАКИ ЗА ФАЛАНГИ С 2, 3  ОТВОРА Ti</t>
  </si>
  <si>
    <t>Т- ПЛАКИ ЗА ФАЛАНГИ С  4, 5  ОТВОРА Ti</t>
  </si>
  <si>
    <t>Т- ПЛАКИ МЕТАКАРПАЛНИ С 2, 3  ОТВОРА Ti</t>
  </si>
  <si>
    <t>Т- ПЛАКИ МЕТАКАРПАЛНИ С  4,5  ОТВОРА Ti</t>
  </si>
  <si>
    <t>L- ПЛАКИ ЗА ФАЛАНГИ ДЕСНИ/ЛЕВИ С 2, 3 ОТВОРА Ti</t>
  </si>
  <si>
    <t>L- ПЛАКИ МЕТАКАРПАЛНИ ДЕСНИ/ЛЕВИ С 3  ОТВОРА Ti</t>
  </si>
  <si>
    <t>L- ПЛАКИ МЕТАКАРПАЛНИ ДЕСНИ/ЛЕВИ С 4  ОТВОРА Ti</t>
  </si>
  <si>
    <t>L- НЕСИМЕТРИЧНИ ПЛАКИ ЗА ФАЛАНГА ДЕСНИ/ЛЕВИ  С 2, 3 ОТВОРА Ti</t>
  </si>
  <si>
    <t>L- НЕСИМЕТРИЧНИ ПЛАКИ ЗА ФАЛАНГА ДЕСНИ/ЛЕВИ  С  4 ОТВОРА Ti</t>
  </si>
  <si>
    <t>L- НЕСИМЕТРИЧНИ ПЛАКИ МЕТАКАРПАЛНИ ДЕСНИ/ЛЕВИ С 2,3  ОТВОРА Ti</t>
  </si>
  <si>
    <t>W- ПЛАКИ МЕТАКАРПАЛНИ  С 7 ОТВОРА Ti</t>
  </si>
  <si>
    <t xml:space="preserve">ЗАКЛЮЧВАЩИ ПЛАКИ С ВИНТОВЕ 3.5 мм. </t>
  </si>
  <si>
    <t>ЗАКЛЮЧВАЩИ 1/3 ТУБУЛАРНИ ПЛАКИ</t>
  </si>
  <si>
    <t>анатомични от SS 316 L</t>
  </si>
  <si>
    <t xml:space="preserve">ЗАКЛЮЧВАЩИ 1/3 ТУБУЛАРНИ ПЛАКИ С  4  ОТВОРА </t>
  </si>
  <si>
    <t xml:space="preserve">ЗАКЛЮЧВАЩИ 1/3 ТУБУЛАРНИ ПЛАКИ С  5  ОТВОРА </t>
  </si>
  <si>
    <t xml:space="preserve">ЗАКЛЮЧВАЩИ 1/3 ТУБУЛАРНИ ПЛАКИ С  6  ОТВОРА </t>
  </si>
  <si>
    <t xml:space="preserve">ЗАКЛЮЧВАЩИ 1/3 ТУБУЛАРНИ ПЛАКИ С  7  ОТВОРА </t>
  </si>
  <si>
    <t xml:space="preserve">ЗАКЛЮЧВАЩИ 1/3 ТУБУЛАРНИ ПЛАКИ С  8  ОТВОРА </t>
  </si>
  <si>
    <t>3.5 mm МАЛКА ЗАКЛЮЧВАЩА  КОМПРЕСИВНА ПЛАКА  /LC-DCP/</t>
  </si>
  <si>
    <t xml:space="preserve">3.5 mm МАЛКА ЗАКЛЮЧВАЩА  КОМПРЕСИВНА ПЛАКА С 4 ОТВОРА </t>
  </si>
  <si>
    <t xml:space="preserve">3.5 mm МАЛКА ЗАКЛЮЧВАЩА  КОМПРЕСИВНА ПЛАКА С 5 ОТВОРА </t>
  </si>
  <si>
    <t xml:space="preserve">3.5 mm МАЛКА ЗАКЛЮЧВАЩА  КОМПРЕСИВНА ПЛАКА С 6 ОТВОРА </t>
  </si>
  <si>
    <t>3.5 mm МАЛКА ЗАКЛЮЧВАЩА  КОМПРЕСИВНА ПЛАКА С 7  ОТВОРА</t>
  </si>
  <si>
    <t xml:space="preserve">3.5 mm МАЛКА ЗАКЛЮЧВАЩА  КОМПРЕСИВНА ПЛАКА С 8 ОТВОРА </t>
  </si>
  <si>
    <t xml:space="preserve">3.5 mm МАЛКА ЗАКЛЮЧВАЩА  КОМПРЕСИВНА ПЛАКА С 9 ОТВОРА </t>
  </si>
  <si>
    <t xml:space="preserve">3.5 mm МАЛКА ЗАКЛЮЧВАЩА  КОМПРЕСИВНА ПЛАКА С 10 ОТВОРА </t>
  </si>
  <si>
    <t xml:space="preserve">3.5 mm ЗАКЛЮЧВАЩА  РЕКОНСТРУКТИВНА ПЛАКА </t>
  </si>
  <si>
    <t xml:space="preserve">3.5 mm ЗАКЛЮЧВАЩА  РЕКОНСТРУКТИВНА ПЛАКА С   5 ОТВОРА </t>
  </si>
  <si>
    <t>3.5mm ЗАКЛЮЧВАЩА  РЕКОНСТРУКТИВНА  ПЛАКА С   6 ОТВОРА</t>
  </si>
  <si>
    <t>3.5mm ЗАКЛЮЧВАЩА  РЕКОНСТРУКТИВНА  ПЛАКА С   7 ОТВОРА</t>
  </si>
  <si>
    <t>3.5mm ЗАКЛЮЧВАЩА  РЕКОНСТРУКТИВНА  ПЛАКА С   8 ОТВОРА</t>
  </si>
  <si>
    <t>3.5mm ЗАКЛЮЧВАЩА  РЕКОНСТРУКТИВНА  ПЛАКА С   9 ОТВОРА</t>
  </si>
  <si>
    <t>3.5mm ЗАКЛЮЧВАЩА  РЕКОНСТРУКТИВНА  ПЛАКА С 10 ОТВОРА</t>
  </si>
  <si>
    <t>3.5mm ЗАКЛЮЧВАЩА  РЕКОНСТРУКТИВНА  ПЛАКА С 11 ОТВОРА</t>
  </si>
  <si>
    <t>3.5mm ЗАКЛЮЧВАЩА  РЕКОНСТРУКТИВНА  ПЛАКА С 12 ОТВОРА</t>
  </si>
  <si>
    <t>ЗАКЛЮЧВАЩА S - ПЛАКА ЗА КЛЮЧИЦА   ДЯСНА /ЛЯВА</t>
  </si>
  <si>
    <t xml:space="preserve">S -ПЛАКА ЗА КЛЮЧИЦА ДЯСНА С 5   ОТВОРА </t>
  </si>
  <si>
    <t xml:space="preserve">S -ПЛАКА ЗА КЛЮЧИЦА ДЯСНА С 6   ОТВОРА </t>
  </si>
  <si>
    <t xml:space="preserve">S -ПЛАКА ЗА КЛЮЧИЦА ДЯСНА С 7   ОТВОРА </t>
  </si>
  <si>
    <t xml:space="preserve">S -ПЛАКА ЗА КЛЮЧИЦА ДЯСНА С 8   ОТВОРА </t>
  </si>
  <si>
    <t xml:space="preserve">S -ПЛАКА ЗА КЛЮЧИЦА ЛЯВА С 5   ОТВОРА </t>
  </si>
  <si>
    <t xml:space="preserve">S -ПЛАКА ЗА КЛЮЧИЦА ЛЯВА С 6   ОТВОРА </t>
  </si>
  <si>
    <t xml:space="preserve">S -ПЛАКА ЗА КЛЮЧИЦА ЛЯВА С 7   ОТВОРА </t>
  </si>
  <si>
    <t xml:space="preserve">S -ПЛАКА ЗА КЛЮЧИЦА ЛЯВА С 8   ОТВОРА </t>
  </si>
  <si>
    <t>ЗАКЛЮЧВАЩА  ПЛАКА ЗА КЛЮЧИЦА  ТИП КУКА  ДЯСНА /ЛЯВА</t>
  </si>
  <si>
    <t xml:space="preserve">S -ПЛАКА ЗА КЛЮЧИЦА ДЯСНА С 4   ОТВОРА </t>
  </si>
  <si>
    <t xml:space="preserve">S -ПЛАКА ЗА КЛЮЧИЦА ЛЯВА С 4   ОТВОРА </t>
  </si>
  <si>
    <t>ЗАКЛЮЧВАЩА ПЛАКА ЗА ПРОКСИМАЛЕН ХУМЕРУС ДЯСНА/ЛЯВА</t>
  </si>
  <si>
    <t>ЗАКЛЮЧВАЩА ПЛАКА ЗА ПРОКСИМАЛЕН ХУМЕРУС С  4 ОТВОРА  ДЯСНА</t>
  </si>
  <si>
    <t>ЗАКЛЮЧВАЩА ПЛАКА ЗА ПРОКСИМАЛЕН ХУМЕРУС С 5  ОТВОРА  ДЯСНА</t>
  </si>
  <si>
    <t>ЗАКЛЮЧВАЩА ПЛАКА ЗА ПРОКСИМАЛЕН ХУМЕРУС С 6 ОТВОРА  ДЯСНА</t>
  </si>
  <si>
    <t>ЗАКЛЮЧВАЩА ПЛАКА ЗА ПРОКСИМАЛЕН ХУМЕРУС С 7 ОТВОРА  ДЯСНА</t>
  </si>
  <si>
    <t>ЗАКЛЮЧВАЩА ПЛАКА ЗА ПРОКСИМАЛЕН ХУМЕРУС С 8 ОТВОРА  ДЯСНА</t>
  </si>
  <si>
    <t>ЗАКЛЮЧВАЩА ПЛАКА ЗА ПРОКСИМАЛЕН ХУМЕРУС С 9 ОТВОРА  ДЯСНА</t>
  </si>
  <si>
    <t>ЗАКЛЮЧВАЩА ПЛАКА ЗА ПРОКСИМАЛЕН ХУМЕРУС С 10 ОТВОРА ДЯСНА</t>
  </si>
  <si>
    <t>ЗАКЛЮЧВАЩА ПЛАКА ЗА ПРОКСИМАЛЕН ХУМЕРУС С 4 ОТВОРА ЛЯВА</t>
  </si>
  <si>
    <t>ЗАКЛЮЧВАЩА ПЛАКА ЗА ПРОКСИМАЛЕН ХУМЕРУС С 5  ОТВОРА ЛЯВА</t>
  </si>
  <si>
    <t>ЗАКЛЮЧВАЩА ПЛАКА ЗА ПРОКСИМАЛЕН ХУМЕРУС С 6 ОТВОРА ЛЯВА</t>
  </si>
  <si>
    <t>ЗАКЛЮЧВАЩА ПЛАКА ЗА ПРОКСИМАЛЕН ХУМЕРУС С 7 ОТВОРА ЛЯВА</t>
  </si>
  <si>
    <t>ЗАКЛЮЧВАЩА ПЛАКА ЗА ПРОКСИМАЛЕН ХУМЕРУС С 8 ОТВОРА ЛЯВА</t>
  </si>
  <si>
    <t>ЗАКЛЮЧВАЩА ПЛАКА ЗА ПРОКСИМАЛЕН ХУМЕРУС С 9 ОТВОРА ЛЯВА</t>
  </si>
  <si>
    <t>ЗАКЛЮЧВАЩА ПЛАКА ЗА ПРОКСИМАЛЕН ХУМЕРУС С 10 ОТВОРА ЛЯВА</t>
  </si>
  <si>
    <t>ЗАКЛЮЧВАЩА ПЛАКА ЗА ДИСТАЛЕН ЛАТЕРАЛЕН ХУМЕРУС</t>
  </si>
  <si>
    <t>ЗАКЛЮЧВАЩА ПЛАКА ЗА ДИСТАЛЕН ЛАТЕРАЛЕН ХУМЕРУС С 10 ОТВОРА ДЯСНА</t>
  </si>
  <si>
    <t>ЗАКЛЮЧВАЩА ПЛАКА ЗА ДИСТАЛЕН ЛАТЕРАЛЕН ХУМЕРУС С 12 ОТВОРА ДЯСНА</t>
  </si>
  <si>
    <t>ЗАКЛЮЧВАЩА ПЛАКА ЗА ДИСТАЛЕН ЛАТЕРАЛЕН ХУМЕРУС С 14 ОТВОРА ДЯСНА</t>
  </si>
  <si>
    <t>ЗАКЛЮЧВАЩА ПЛАКА ЗА ДИСТАЛЕН ЛАТЕРАЛЕН ХУМЕРУС С 10 ОТВОРА ЛЯВА</t>
  </si>
  <si>
    <t>ЗАКЛЮЧВАЩА ПЛАКА ЗА ДИСТАЛЕН ЛАТЕРАЛЕН ХУМЕРУС С 12 ОТВОРА ЛЯВА</t>
  </si>
  <si>
    <t>ЗАКЛЮЧВАЩА ПЛАКА ЗА ДИСТАЛЕН ЛАТЕРАЛЕН ХУМЕРУС С 14 ОТВОРА ЛЯВА</t>
  </si>
  <si>
    <t>ЗАКЛЮЧВАЩА ПЛАКА ЗА ДИСТАЛЕН МЕДИАЛЕН ХУМЕРУС</t>
  </si>
  <si>
    <t xml:space="preserve">ЗАКЛЮЧВАЩА ПЛАКА ЗА ДИСТАЛЕН МЕДИАЛЕН ХУМЕРУС С 8 ОТВОРА </t>
  </si>
  <si>
    <t>ЗАКЛЮЧВАЩА ПЛАКА ЗА ДИСТАЛЕН МЕДИАЛЕН ХУМЕРУС С 9 ОТВОРА</t>
  </si>
  <si>
    <t xml:space="preserve">ЗАКЛЮЧВАЩА ПЛАКА ЗА ДИСТАЛЕН МЕДИАЛЕН ХУМЕРУС С 10 ОТВОРА </t>
  </si>
  <si>
    <t xml:space="preserve">ЗАКЛЮЧВАЩА ПЛАКА ЗА ДИСТАЛЕН МЕДИАЛЕН ХУМЕРУС С 12 ОТВОРА </t>
  </si>
  <si>
    <t xml:space="preserve">ЗАКЛЮЧВАЩА ПЛАКА ЗА ДИСТАЛЕН МЕДИАЛЕН ХУМЕРУС С 14 ОТВОРА </t>
  </si>
  <si>
    <t>ЗАКЛЮЧВАЩА ПЛАКА ЗА ОЛЕКРАНОН</t>
  </si>
  <si>
    <t xml:space="preserve">ПЛАКА ЗА ОЛЕКРАНОН ДЯСНА С 5 отвора </t>
  </si>
  <si>
    <t xml:space="preserve">ПЛАКА ЗА ОЛЕКРАНОН ДЯСНА С 6 отвора </t>
  </si>
  <si>
    <t xml:space="preserve">ПЛАКА ЗА ОЛЕКРАНОН ДЯСНА С 7 ОТВОРА </t>
  </si>
  <si>
    <t xml:space="preserve">ПЛАКА ЗА ОЛЕКРАНОН ДЯСНА С 8 ОТВОРА </t>
  </si>
  <si>
    <t xml:space="preserve">ПЛАКА ЗА ОЛЕКРАНОН ЛЯВА С 5 ОТВОРА </t>
  </si>
  <si>
    <t xml:space="preserve">ПЛАКА ЗА ОЛЕКРАНОН ЛЯВА С 6 ОТВОРА </t>
  </si>
  <si>
    <t xml:space="preserve">ПЛАКА ЗА ОЛЕКРАНОН ЛЯВА С 7 ОТВОРА </t>
  </si>
  <si>
    <t xml:space="preserve">ПЛАКА ЗА ОЛЕКРАНОН ЛЯВА С 8 ОТВОРА </t>
  </si>
  <si>
    <t>ЗАКЛЮЧВАЩА ПЛАКА ЗА ДИСТАЛЕН РАДИУС</t>
  </si>
  <si>
    <t>ЗАКЛЮЧВАЩА ПЛАКА ЗА ДИСТАЛЕН РАДИУС С 3 ОТВОРА  ДЯСНА</t>
  </si>
  <si>
    <t>ЗАКЛЮЧВАЩА ПЛАКА ЗА ДИСТАЛЕН РАДИУС С 4 ОТВОРА  ДЯСНА</t>
  </si>
  <si>
    <t>ЗАКЛЮЧВАЩА ПЛАКА ЗА ДИСТАЛЕН РАДИУС С 5 ОТВОРА  ДЯСНА</t>
  </si>
  <si>
    <t>ЗАКЛЮЧВАЩА ПЛАКА ЗА ДИСТАЛЕН РАДИУС С 3 ОТВОРА  ЛЯВА</t>
  </si>
  <si>
    <t>ЗАКЛЮЧВАЩА ПЛАКА ЗА ДИСТАЛЕН РАДИУС С 4 ОТВОРА  ЛЯВА</t>
  </si>
  <si>
    <t>ЗАКЛЮЧВАЩА ПЛАКА ЗА ДИСТАЛЕН РАДИУС С 5 ОТВОРА  ЛЯВА</t>
  </si>
  <si>
    <t>4.5mm ЗАКЛЮЧВАЩИ КОМПРЕСИВНИ ПЛАКИ  /LC-DCP/ ЗА ФЕМУР</t>
  </si>
  <si>
    <t>4.5mm ЗАКЛЮЧВАЩИ КОМПРЕСИВНИ ПЛАКИ  /LC-DCP/ ЗА ФЕМУР С 5 ОТВОРА</t>
  </si>
  <si>
    <t>4.5mm ЗАКЛЮЧВАЩИ КОМПРЕСИВНИ ПЛАКИ  /LC-DCP/ ЗА ФЕМУР С 6 ОТВОРА</t>
  </si>
  <si>
    <t>4.5mm ЗАКЛЮЧВАЩИ КОМПРЕСИВНИ ПЛАКИ  /LC-DCP/ ЗА ФЕМУР С 7 ОТВОРА</t>
  </si>
  <si>
    <t>4.5mm ЗАКЛЮЧВАЩИ КОМПРЕСИВНИ ПЛАКИ  /LC-DCP/ ЗА ФЕМУР С 8 ОТВОРА</t>
  </si>
  <si>
    <t>4.5mm ЗАКЛЮЧВАЩИ КОМПРЕСИВНИ ПЛАКИ  /LC-DCP/ ЗА ФЕМУР С 9 ОТВОРА</t>
  </si>
  <si>
    <t>4.5mm ЗАКЛЮЧВАЩИ КОМПРЕСИВНИ ПЛАКИ  /LC-DCP/ ЗА ФЕМУР С 10 ОТВОРА</t>
  </si>
  <si>
    <t>4.5mm ЗАКЛЮЧВАЩИ КОМПРЕСИВНИ ПЛАКИ  /LC-DCP/ ЗА ФЕМУР С 11 ОТВОРА</t>
  </si>
  <si>
    <t>DHS ПЛАКА 135 НЕЗАКЛ.</t>
  </si>
  <si>
    <t>DHS ПЛАКА 135 НЕЗАКЛ.С 3 ОТВОРА</t>
  </si>
  <si>
    <t>DHS ПЛАКА 135 НЕЗАКЛ.С 4 ОТВОРА</t>
  </si>
  <si>
    <t>DHS ПЛАКА 135 НЕЗАКЛ.С 5 ОТВОРА</t>
  </si>
  <si>
    <t>DHS ПЛАКА 135 НЕЗАКЛ.С 6 ОТВОРА</t>
  </si>
  <si>
    <t>DHS ПЛАКА 135 НЕЗАКЛ.С 7 ОТВОРА</t>
  </si>
  <si>
    <t>DHS ПЛАКА 135 НЕЗАКЛ.С 8 ОТВОРА</t>
  </si>
  <si>
    <t>DHS ПЛАКА 135 НЕЗАКЛ.С 9 ОТВОРА</t>
  </si>
  <si>
    <t>DHS ПЛАКА 135 НЕЗАКЛ.С 10 ОТВОРА</t>
  </si>
  <si>
    <t>DHS ПЛАКА 135 НЕЗАКЛ.С 11 ОТВОРА</t>
  </si>
  <si>
    <t xml:space="preserve"> ЗАКЛЮЧВАЩА ПЛАКА ЗА ДИСТАЛЕН ЛАТЕРАЛЕН ФЕМУР</t>
  </si>
  <si>
    <t xml:space="preserve">ЗАКЛЮЧВАЩА ПЛАКА ЗА ДИСТАЛЕН ЛАТЕРАЛЕН ФЕМУР  ДЯСНА С  5 ОТВОРА </t>
  </si>
  <si>
    <t xml:space="preserve">ЗАКЛЮЧВАЩА ПЛАКА ЗА ДИСТАЛЕН ЛАТЕРАЛЕН ФЕМУР  ДЯСНА С  6 ОТВОРА </t>
  </si>
  <si>
    <t xml:space="preserve">ЗАКЛЮЧВАЩА ПЛАКА ЗА ДИСТАЛЕН ЛАТЕРАЛЕН ФЕМУР  ДЯСНА С  7 ОТВОРА </t>
  </si>
  <si>
    <t xml:space="preserve">ЗАКЛЮЧВАЩА ПЛАКА ЗА ДИСТАЛЕН ЛАТЕРАЛЕН ФЕМУР  ДЯСНА С  8 ОТВОРА </t>
  </si>
  <si>
    <t xml:space="preserve">ЗАКЛЮЧВАЩА ПЛАКА ЗА ДИСТАЛЕН ЛАТЕРАЛЕН ФЕМУР  ДЯСНА С  9 ОТВОРА </t>
  </si>
  <si>
    <t xml:space="preserve">ЗАКЛЮЧВАЩА ПЛАКА ЗА ДИСТАЛЕН ЛАТЕРАЛЕН ФЕМУР  ДЯСНА С 10 ОТВОРА </t>
  </si>
  <si>
    <t xml:space="preserve">ЗАКЛЮЧВАЩА ПЛАКА ЗА ДИСТАЛЕН ЛАТЕРАЛЕН ФЕМУР  ДЯСНА С 11 ОТВОРА </t>
  </si>
  <si>
    <t xml:space="preserve">ЗАКЛЮЧВАЩА ПЛАКА ЗА ДИСТАЛЕН ЛАТЕРАЛЕН ФЕМУР  ЛЯВА С  5 ОТВОРА </t>
  </si>
  <si>
    <t xml:space="preserve">ЗАКЛЮЧВАЩА ПЛАКА ЗА ДИСТАЛЕН ЛАТЕРАЛЕН ФЕМУР  ЛЯВА С  6 ОТВОРА </t>
  </si>
  <si>
    <t xml:space="preserve">ЗАКЛЮЧВАЩА ПЛАКА ЗА ДИСТАЛЕН ЛАТЕРАЛЕН ФЕМУР  ЛЯВА С  7 ОТВОРА </t>
  </si>
  <si>
    <t xml:space="preserve">ЗАКЛЮЧВАЩА ПЛАКА ЗА ДИСТАЛЕН ЛАТЕРАЛЕН ФЕМУР  ЛЯВА С  8 ОТВОРА </t>
  </si>
  <si>
    <t xml:space="preserve">ЗАКЛЮЧВАЩА ПЛАКА ЗА ДИСТАЛЕН ЛАТЕРАЛЕН ФЕМУР  ЛЯВА С  9 ОТВОРА </t>
  </si>
  <si>
    <t xml:space="preserve">ЗАКЛЮЧВАЩА ПЛАКА ЗА ДИСТАЛЕН ЛАТЕРАЛЕН ФЕМУР  ЛЯВА С 10 ОТВОРА </t>
  </si>
  <si>
    <t xml:space="preserve">ЗАКЛЮЧВАЩА ПЛАКА ЗА ДИСТАЛЕН ЛАТЕРАЛЕН ФЕМУР  ЛЯВА С 11 ОТВОРА </t>
  </si>
  <si>
    <t>4.5mm ЗАКЛЮЧВАЩИ КОМПРЕСИВНИ ПЛАКИ  /LC-DCP/ ЗА ТИБИЯ</t>
  </si>
  <si>
    <t>4.5mm ЗАКЛЮЧВАЩИ КОМПРЕСИВНИ ПЛАКИ  /LC-DCP/ ЗА ТИБИЯ С 5 ОТВОРА</t>
  </si>
  <si>
    <t>4.5mm ЗАКЛЮЧВАЩИ КОМПРЕСИВНИ ПЛАКИ  /LC-DCP/ ЗА ТИБИЯ С 6 ОТВОРА</t>
  </si>
  <si>
    <t>4.5mm ЗАКЛЮЧВАЩИ КОМПРЕСИВНИ ПЛАКИ  /LC-DCP/ ЗА ТИБИЯ С 7 ОТВОРА</t>
  </si>
  <si>
    <t>4.5mm ЗАКЛЮЧВАЩИ КОМПРЕСИВНИ ПЛАКИ  /LC-DCP/ ЗА ТИБИЯ С 8 ОТВОРА</t>
  </si>
  <si>
    <t>4.5mm ЗАКЛЮЧВАЩИ КОМПРЕСИВНИ ПЛАКИ  /LC-DCP/ ЗА ТИБИЯ С 9 ОТВОРА</t>
  </si>
  <si>
    <t>4.5mm ЗАКЛЮЧВАЩИ КОМПРЕСИВНИ ПЛАКИ  /LC-DCP/ ЗА ТИБИЯ С 10 ОТВОРА</t>
  </si>
  <si>
    <t>4.5mm ЗАКЛЮЧВАЩИ КОМПРЕСИВНИ ПЛАКИ  /LC-DCP/ ЗА ТИБИЯ С 11 ОТВОРА</t>
  </si>
  <si>
    <t xml:space="preserve">ЗАКЛЮЧВАЩА ПЛАКА ЗА ПРОКСИМАЛНА ЛАТЕРАЛНА ТИБИЯ </t>
  </si>
  <si>
    <t xml:space="preserve">ЗАКЛЮЧВАЩА ПЛАКА ЗА ПРОКСИМАЛНА ЛАТЕРАЛНА ТИБИЯ ДЯСНА С 5 ОТВОРА </t>
  </si>
  <si>
    <t xml:space="preserve">ЗАКЛЮЧВАЩА ПЛАКА ЗА ПРОКСИМАЛНА ЛАТЕРАЛНА ТИБИЯ ДЯСНА С 6 ОТВОРА </t>
  </si>
  <si>
    <t xml:space="preserve">ЗАКЛЮЧВАЩА ПЛАКА ЗА ПРОКСИМАЛНА ЛАТЕРАЛНА ТИБИЯ ДЯСНА С 7 ОТВОРА </t>
  </si>
  <si>
    <t xml:space="preserve">ЗАКЛЮЧВАЩА ПЛАКА ЗА ПРОКСИМАЛНА ЛАТЕРАЛНА ТИБИЯ ДЯСНА С 8 ОТВОРА </t>
  </si>
  <si>
    <t xml:space="preserve">ЗАКЛЮЧВАЩА ПЛАКА ЗА ПРОКСИМАЛНА ЛАТЕРАЛНА ТИБИЯ ДЯСНА С 9 ОТВОРА </t>
  </si>
  <si>
    <t xml:space="preserve">ЗАКЛЮЧВАЩА ПЛАКА ЗА ПРОКСИМАЛНА ЛАТЕРАЛНА ТИБИЯ ДЯСНА С 10 ОТВОРА </t>
  </si>
  <si>
    <t xml:space="preserve">ЗАКЛЮЧВАЩА ПЛАКА ЗА ПРОКСИМАЛНА ЛАТЕРАЛНА ТИБИЯ ДЯСНА С 11 ОТВОРА </t>
  </si>
  <si>
    <t xml:space="preserve">ЗАКЛЮЧВАЩА ПЛАКА ЗА ПРОКСИМАЛНА ЛАТЕРАЛНА ТИБИЯ ЛЯВА С 5 ОТВОРА </t>
  </si>
  <si>
    <t xml:space="preserve">ЗАКЛЮЧВАЩА ПЛАКА ЗА ПРОКСИМАЛНА ЛАТЕРАЛНА ТИБИЯ ЛЯВА С 6 ОТВОРА </t>
  </si>
  <si>
    <t xml:space="preserve">ЗАКЛЮЧВАЩА ПЛАКА ЗА ПРОКСИМАЛНА ЛАТЕРАЛНА ТИБИЯ ЛЯВА С 7 ОТВОРА </t>
  </si>
  <si>
    <t xml:space="preserve">ЗАКЛЮЧВАЩА ПЛАКА ЗА ПРОКСИМАЛНА ЛАТЕРАЛНА ТИБИЯ ЛЯВА С 8 ОТВОРА </t>
  </si>
  <si>
    <t xml:space="preserve">ЗАКЛЮЧВАЩА ПЛАКА ЗА ПРОКСИМАЛНА ЛАТЕРАЛНА ТИБИЯ ЛЯВА С 9 ОТВОРА </t>
  </si>
  <si>
    <t xml:space="preserve">ЗАКЛЮЧВАЩА ПЛАКА ЗА ПРОКСИМАЛНА ЛАТЕРАЛНА ТИБИЯ ЛЯВА С 10 ОТВОРА </t>
  </si>
  <si>
    <t xml:space="preserve">ЗАКЛЮЧВАЩА ПЛАКА ЗА ПРОКСИМАЛНА ЛАТЕРАЛНА ТИБИЯ ЛЯВА С 11 ОТВОРА </t>
  </si>
  <si>
    <t xml:space="preserve">ЗАКЛЮЧВАЩА  ПЛАКА ЗА ДИСТАЛНА ЛАТЕРАЛНА ТИБИЯ </t>
  </si>
  <si>
    <t xml:space="preserve">ЗАКЛЮЧВАЩА ПЛАКА ЗА ДИСТАЛНА ЛАТЕРАЛНА ТИБИЯ ДЯСНА С   5 ОТВОРА </t>
  </si>
  <si>
    <t xml:space="preserve">ЗАКЛЮЧВАЩА ПЛАКА ЗА ДИСТАЛНА ЛАТЕРАЛНА ТИБИЯ ДЯСНА С   6 ОТВОРА </t>
  </si>
  <si>
    <t xml:space="preserve">ЗАКЛЮЧВАЩА ПЛАКА ЗА ДИСТАЛНА ЛАТЕРАЛНА ТИБИЯ ДЯСНА С   7 ОТВОРА </t>
  </si>
  <si>
    <t xml:space="preserve">ЗАКЛЮЧВАЩА ПЛАКА ЗА ДИСТАЛНА ЛАТЕРАЛНА ТИБИЯ ДЯСНА С   8 ОТВОРА </t>
  </si>
  <si>
    <t xml:space="preserve">ЗАКЛЮЧВАЩА ПЛАКА ЗА ДИСТАЛНА ЛАТЕРАЛНА ТИБИЯ ДЯСНА С   9 ОТВОРА </t>
  </si>
  <si>
    <t xml:space="preserve">ЗАКЛЮЧВАЩА ПЛАКА ЗА ДИСТАЛНА ЛАТЕРАЛНА ТИБИЯ ДЯСНА С 10 ОТВОРА </t>
  </si>
  <si>
    <t xml:space="preserve">ЗАКЛЮЧВАЩА ПЛАКА ЗА ДИСТАЛНА ЛАТЕРАЛНА ТИБИЯ ДЯСНА С 11 ОТВОРА </t>
  </si>
  <si>
    <t xml:space="preserve">ЗАКЛЮЧВАЩА ПЛАКА ЗА ДИСТАЛНА ЛАТЕРАЛНА ТИБИЯ ЛЯВА С   5 ОТВОРА </t>
  </si>
  <si>
    <t xml:space="preserve">ЗАКЛЮЧВАЩА ПЛАКА ЗА ДИСТАЛНА ЛАТЕРАЛНА ТИБИЯ ЛЯВА С   6 ОТВОРА </t>
  </si>
  <si>
    <t xml:space="preserve">ЗАКЛЮЧВАЩА ПЛАКА ЗА ДИСТАЛНА ЛАТЕРАЛНА ТИБИЯ ЛЯВА С   7 ОТВОРА </t>
  </si>
  <si>
    <t xml:space="preserve">ЗАКЛЮЧВАЩА ПЛАКА ЗА ДИСТАЛНА ЛАТЕРАЛНА ТИБИЯ ЛЯВА С   8 ОТВОРА </t>
  </si>
  <si>
    <t xml:space="preserve">ЗАКЛЮЧВАЩА ПЛАКА ЗА ДИСТАЛНА ЛАТЕРАЛНА ТИБИЯ ЛЯВА С   9 ОТВОРА </t>
  </si>
  <si>
    <t xml:space="preserve">ЗАКЛЮЧВАЩА ПЛАКА ЗА ДИСТАЛНА ЛАТЕРАЛНА ТИБИЯ ЛЯВА С  10 ОТВОРА </t>
  </si>
  <si>
    <t xml:space="preserve">ЗАКЛЮЧВАЩА ПЛАКА ЗА ДИСТАЛНА ЛАТЕРАЛНА ТИБИЯ ЛЯВА С  11 ОТВОРА </t>
  </si>
  <si>
    <t xml:space="preserve">ЗАКЛЮЧВАЩА ПЛАКА ЗА ДИСТАЛНА  МЕДИАЛНА  ТИБИЯ </t>
  </si>
  <si>
    <t xml:space="preserve">ЗАКЛЮЧВАЩА ПЛАКА ЗА ДИСТАЛНА МЕДИАЛНА ТИБИЯ ДЯСНА С   5 ОТВОРА </t>
  </si>
  <si>
    <t xml:space="preserve">ЗАКЛЮЧВАЩА ПЛАКА ЗА ДИСТАЛНА МЕДИАЛНА ТИБИЯ ДЯСНА С   6 ОТВОРА </t>
  </si>
  <si>
    <t xml:space="preserve">ЗАКЛЮЧВАЩА ПЛАКА ЗА ДИСТАЛНА МЕДИАЛНА ТИБИЯ ДЯСНА С   7 ОТВОРА </t>
  </si>
  <si>
    <t xml:space="preserve">ЗАКЛЮЧВАЩА ПЛАКА ЗА ДИСТАЛНА МЕДИАЛНА ТИБИЯ ДЯСНА С   8 ОТВОРА </t>
  </si>
  <si>
    <t xml:space="preserve">ЗАКЛЮЧВАЩА ПЛАКА ЗА ДИСТАЛНА МЕДИАЛНА ТИБИЯ ДЯСНА С   9 ОТВОРА </t>
  </si>
  <si>
    <t xml:space="preserve">ЗАКЛЮЧВАЩА ПЛАКА ЗА ДИСТАЛНА МЕДИАЛНА ТИБИЯ ДЯСНА С 10 ОТВОРА </t>
  </si>
  <si>
    <t xml:space="preserve">ЗАКЛЮЧВАЩА ПЛАКА ЗА ДИСТАЛНА МЕДИАЛНА ТИБИЯ ДЯСНА С 11 ОТВОРА </t>
  </si>
  <si>
    <t xml:space="preserve">ЗАКЛЮЧВАЩА ПЛАКА ЗА ДИСТАЛНА МЕДИАЛНА ТИБИЯ ЛЯВА С   5 ОТВОРА </t>
  </si>
  <si>
    <t xml:space="preserve">ЗАКЛЮЧВАЩА ПЛАКА ЗА ДИСТАЛНА МЕДИАЛНА ТИБИЯ ЛЯВА С   6 ОТВОРА </t>
  </si>
  <si>
    <t xml:space="preserve">ЗАКЛЮЧВАЩА ПЛАКА ЗА ДИСТАЛНА МЕДИАЛНА ТИБИЯ ЛЯВА С   7 ОТВОРА </t>
  </si>
  <si>
    <t xml:space="preserve">ЗАКЛЮЧВАЩА ПЛАКА ЗА ДИСТАЛНА МЕДИАЛНА ТИБИЯ ЛЯВА С   8 ОТВОРА </t>
  </si>
  <si>
    <t xml:space="preserve">ЗАКЛЮЧВАЩА ПЛАКА ЗА ДИСТАЛНА МЕДИАЛНА ТИБИЯ ЛЯВА С   9 ОТВОРА </t>
  </si>
  <si>
    <t xml:space="preserve">ЗАКЛЮЧВАЩА ПЛАКА ЗА ДИСТАЛНА МЕДИАЛНА ТИБИЯ ЛЯВА С  10 ОТВОРА </t>
  </si>
  <si>
    <t xml:space="preserve">ЗАКЛЮЧВАЩА ПЛАКА ЗА ДИСТАЛНА МЕДИАЛНА ТИБИЯ ЛЯВА С  11 ОТВОРА </t>
  </si>
  <si>
    <t>ЗАКЛЮЧВАЩА ПЛАКА ЗА ДИСТАЛНА ФИБУЛА</t>
  </si>
  <si>
    <t xml:space="preserve">ПЛАКА ЗА ДИСТАЛНА ФИБУЛА С  3 ОТВОРА </t>
  </si>
  <si>
    <t xml:space="preserve">ПЛАКА ЗА ДИСТАЛНА ФИБУЛА С  4 ОТВОРА </t>
  </si>
  <si>
    <t xml:space="preserve">ПЛАКА ЗА ДИСТАЛНА ФИБУЛА С  5 ОТВОРА </t>
  </si>
  <si>
    <t xml:space="preserve">ПЛАКА ЗА ДИСТАЛНА ФИБУЛА С  6 ОТВОРА </t>
  </si>
  <si>
    <t xml:space="preserve">ПЛАКА ЗА ДИСТАЛНА ФИБУЛА С  7 ОТВОРА </t>
  </si>
  <si>
    <t xml:space="preserve">ПЛАКА ЗА ДИСТАЛНА ФИБУЛА С  8 ОТВОРА </t>
  </si>
  <si>
    <t>4.5mm РЕКОНСТРУКТИВНИ ЗАКЛЮЧВАЩИ ПЛАКИ</t>
  </si>
  <si>
    <t>4.5mm РЕКОНСТРУКТИВНА ЗАКЛЮЧВАЩА ПЛАКА  4 ОТВОРА</t>
  </si>
  <si>
    <t>4.5mm РЕКОНСТРУКТИВНА ЗАКЛЮЧВАЩА ПЛАКА  5 ОТВОРА</t>
  </si>
  <si>
    <t>4.5mm РЕКОНСТРУКТИВНА ЗАКЛЮЧВАЩА ПЛАКА  6 ОТВОРА</t>
  </si>
  <si>
    <t>4.5mm РЕКОНСТРУКТИВНА ЗАКЛЮЧВАЩА ПЛАКА  7 ОТВОРА</t>
  </si>
  <si>
    <t xml:space="preserve">ЗАКЛЮЧВАЩИ ПИРОНИ ЗА ХУМЕРУС С ВИНТОВЕ КАНЮЛИРАНИ </t>
  </si>
  <si>
    <t>анатомични</t>
  </si>
  <si>
    <r>
      <t>ЗАКЛЮЧВАЩИ ПИРОНИ   7*</t>
    </r>
    <r>
      <rPr>
        <b/>
        <sz val="8"/>
        <rFont val="Arial"/>
        <family val="2"/>
        <charset val="204"/>
      </rPr>
      <t>160</t>
    </r>
    <r>
      <rPr>
        <sz val="8"/>
        <rFont val="Arial"/>
        <family val="2"/>
        <charset val="204"/>
      </rPr>
      <t>, 180, 200, 220, 240, 260, 280 Ti</t>
    </r>
  </si>
  <si>
    <t>ЗАКЛЮЧВАЩИ ПИРОНИ   8*160, 180, 200, 220, 240, 260, 280 Ti</t>
  </si>
  <si>
    <t>титаниеви</t>
  </si>
  <si>
    <t>ВИНТОВЕ ТИП ХЪРБЪРТ</t>
  </si>
  <si>
    <t>ИНОВАТИВНИ ВЪНШНИ ФИКСАТОРИ</t>
  </si>
  <si>
    <t>1. ВЪНШНИ ФИКСАТОРИ ЗА ВЪЗРАСТНИ - унилатерални с рамена от 3 до 5 винта с два ябълковидни шарнири с блокаж в вграден компресионно-дистракционен механизъм, универсален винтодържател от 3 до 6 мм</t>
  </si>
  <si>
    <t>2. ВЪНШНИ ФИКСАТОРИ ЗА ДЕЦА - унилатерални с рамена от 2 до 4 винта с два ябълковидни шарнири с блокаж в вграден компресионно-дистракционен механизъм, универсален винтодържател от 3 до 6 мм</t>
  </si>
  <si>
    <t>3. ВЪНШНИ ФИКСАТОРИ КАРБОНОВИ - външен фиксатор комплект с карбонови носачи 6 и 8 мм.  винтодържател от 3 до 6 мм</t>
  </si>
  <si>
    <t>4. ВЪНШНИ ФИКСАТОРИ ЗА ТАЗ - комплект с два вградени компресионно-дистракционни механизми, карбонови  винтодържатели с БЪРЗ МОНТАЖ</t>
  </si>
  <si>
    <t xml:space="preserve">5. ВЪНШНИ ФИКСАТОРИ ХИБРИДНИ - унилатерални  и карбонови модули за винтове  от 3 до 6 ммл , ъглови носачи на 45, 90 и 95 градуса, прави и рингови носачи </t>
  </si>
  <si>
    <t>6. ВЪНШНИ ФИКСАТОРИ ЗА ХИРУРГИЯ НА РЪКА И ДЕТСКА ТРАВМАТОЛОГИЯ  - с вградени винтове, носачи - рамена, карбонови модули винтодържатели и блокажи на ябълковидните шарнири</t>
  </si>
  <si>
    <t>карбонови</t>
  </si>
  <si>
    <t>хибридни</t>
  </si>
  <si>
    <t>Система за еднополюсно тазобедрено ендопротезиране</t>
  </si>
  <si>
    <t>Циментнафиксация и с биполярна феморална глава с ринг /заключващ пръстен/, метална част с размери от ø43мм до ø59мм за  и вътрешен диаметърø 28мм и съответстваща втулка материал- UNMWPE, съгласно ISO 5834-1 и ISO 5834-2. Феморалната глава да бъде отделно от биполярната глава.</t>
  </si>
  <si>
    <t>Размери- 17 размера от ø43мм до ø59мм за глава ø 28мм</t>
  </si>
  <si>
    <t>Вакуумно опаковане и Гама стерилизация.</t>
  </si>
  <si>
    <t>Феморална глава- метална с диаметър ø 28мм, стейнлес стил с високо съдържание на нитроген SS M30NW, съгласно ISO 5832-9; или CoCr, съгласно ISO 5832-12.</t>
  </si>
  <si>
    <t>Модул конус- 12/14</t>
  </si>
  <si>
    <t>Размери- 5 размера от -7.0/ -3.5/ 0/ +3.5/ +7.0 </t>
  </si>
  <si>
    <t>Стебло тип „Мюлер“  стейнлес стил M30NW  съгласно ISO 5832-9, обогатено с нитроген, с къс морзов конус, тънка шийкас ъгъл 135° и надлъжни полирани каналипо цялата дължина на стеблото.</t>
  </si>
  <si>
    <t>Размери- 8 размера 7.5/8.75/10.0/11.25/12.5/13.75/15.0/17.5/</t>
  </si>
  <si>
    <t xml:space="preserve">Киршнерови игли </t>
  </si>
  <si>
    <t>300мм с двоен връх</t>
  </si>
  <si>
    <t>диам.1,5 мм</t>
  </si>
  <si>
    <t>диам.2,0 мм</t>
  </si>
  <si>
    <t>310мм двойно заострени</t>
  </si>
  <si>
    <t>диам. 0,8 мм.</t>
  </si>
  <si>
    <t>диам. 1,4мм.</t>
  </si>
  <si>
    <t>диам. 1,6 мм.</t>
  </si>
  <si>
    <t>диам. 1,8 мм.</t>
  </si>
  <si>
    <t>диам. 2,0 мм.</t>
  </si>
  <si>
    <t>диам. 2,5 мм.</t>
  </si>
  <si>
    <t>диам. 3,0 мм.</t>
  </si>
  <si>
    <t>Серклажна тел</t>
  </si>
  <si>
    <t>Динамично-компресивна система</t>
  </si>
  <si>
    <t>DHS плака 135 ° с 2,3,4,5,6,7,8,9 или10 ОТВОРА-мед. стомана 316 LVM - CrNiMo - ASTMF.138, ISO5832/1; d=5,6mm, w=18mm, фиксация с корт. винт ф4,5mm високо полирана повърхност</t>
  </si>
  <si>
    <t>DСS плака 95 ° - 2,3,4,5,6,7,8,9,10 ОТВОРА-мед. стомана 316 LVM - CrNiMo - ASTMF.138, ISO5832/1; d=5,6mm, w=18mm, фиксация с корт. винт ф4,5mm високо полирана повърхност</t>
  </si>
  <si>
    <r>
      <t>DHS/DCS ДИНАМИЧЕН  ВИНТ – 55,60,65,70,75,80,85,90,95,100,105,110 и 105 мм.-</t>
    </r>
    <r>
      <rPr>
        <sz val="8"/>
        <color indexed="8"/>
        <rFont val="Arial"/>
        <family val="2"/>
        <charset val="204"/>
      </rPr>
      <t xml:space="preserve"> </t>
    </r>
    <r>
      <rPr>
        <sz val="8"/>
        <color indexed="8"/>
        <rFont val="Arial"/>
        <family val="2"/>
        <charset val="204"/>
      </rPr>
      <t>мед. стомана 316 LVM - CrNiMo - ASTMF.138, ISO5832/1</t>
    </r>
  </si>
  <si>
    <r>
      <t>DHS/DCS КОМПРЕСИВЕН  ВИНТ-</t>
    </r>
    <r>
      <rPr>
        <sz val="8"/>
        <color indexed="8"/>
        <rFont val="Arial"/>
        <family val="2"/>
        <charset val="204"/>
      </rPr>
      <t xml:space="preserve"> </t>
    </r>
    <r>
      <rPr>
        <sz val="8"/>
        <color indexed="8"/>
        <rFont val="Arial"/>
        <family val="2"/>
        <charset val="204"/>
      </rPr>
      <t>мед. стомана 316 LVM - CrNiMo - ASTMF.138, ISO5832/1</t>
    </r>
  </si>
  <si>
    <r>
      <t>КОРТИКАЛЕН ВИНТ 4.5 мм. Дължина 16 до 80мм.-</t>
    </r>
    <r>
      <rPr>
        <sz val="8"/>
        <color indexed="8"/>
        <rFont val="Arial"/>
        <family val="2"/>
        <charset val="204"/>
      </rPr>
      <t xml:space="preserve"> </t>
    </r>
    <r>
      <rPr>
        <sz val="8"/>
        <color indexed="8"/>
        <rFont val="Arial"/>
        <family val="2"/>
        <charset val="204"/>
      </rPr>
      <t>медицинска стомана 316 LVM - CrNiMo - ASTMF.138, ISO5832/1</t>
    </r>
  </si>
  <si>
    <t>ШИРОКА КОМПРЕСИВНА ПЛАКА със съответният брой кортикални винтове.</t>
  </si>
  <si>
    <t xml:space="preserve"> </t>
  </si>
  <si>
    <r>
      <t xml:space="preserve"> </t>
    </r>
    <r>
      <rPr>
        <sz val="8"/>
        <color indexed="8"/>
        <rFont val="Arial"/>
        <family val="2"/>
        <charset val="204"/>
      </rPr>
      <t>Широка компресивна плака  DCP / 5,6,7,8,9 или 10 ОТВОРА-</t>
    </r>
    <r>
      <rPr>
        <sz val="8"/>
        <color indexed="8"/>
        <rFont val="Arial"/>
        <family val="2"/>
        <charset val="204"/>
      </rPr>
      <t xml:space="preserve"> </t>
    </r>
    <r>
      <rPr>
        <sz val="8"/>
        <color indexed="8"/>
        <rFont val="Arial"/>
        <family val="2"/>
        <charset val="204"/>
      </rPr>
      <t>мед. стомана 316 LVM - CrNiMo - ASTMF.138, ISO5832/1; d= 5mm, w=16mm, фиксация с корт. винт ф4,5mm(КОРТИКАЛЕН ВИНТ 4.5 мм. Дължина 16 до 80мм.-</t>
    </r>
    <r>
      <rPr>
        <sz val="8"/>
        <color indexed="8"/>
        <rFont val="Arial"/>
        <family val="2"/>
        <charset val="204"/>
      </rPr>
      <t xml:space="preserve"> </t>
    </r>
    <r>
      <rPr>
        <sz val="8"/>
        <color indexed="8"/>
        <rFont val="Arial"/>
        <family val="2"/>
        <charset val="204"/>
      </rPr>
      <t>медицинска стомана 316 LVM - CrNiMo - ASTMF.138, ISO5832/), високо полирана повърхност.</t>
    </r>
  </si>
  <si>
    <t>ТЯСНА  КОМПРЕСИВНА ПЛАКА със съответният брой кортикални винтове.</t>
  </si>
  <si>
    <r>
      <t xml:space="preserve"> </t>
    </r>
    <r>
      <rPr>
        <sz val="8"/>
        <color indexed="8"/>
        <rFont val="Arial"/>
        <family val="2"/>
        <charset val="204"/>
      </rPr>
      <t>Тясна компресивна плака  DCP / 5,6,7,8,9 или 10 ОТВОРА-</t>
    </r>
    <r>
      <rPr>
        <sz val="8"/>
        <color indexed="8"/>
        <rFont val="Arial"/>
        <family val="2"/>
        <charset val="204"/>
      </rPr>
      <t xml:space="preserve"> </t>
    </r>
    <r>
      <rPr>
        <sz val="8"/>
        <color indexed="8"/>
        <rFont val="Arial"/>
        <family val="2"/>
        <charset val="204"/>
      </rPr>
      <t>мед. стомана 316 LVM - CrNiMo - ASTMF.138, ISO5832/1; d= 5mm, w=16mm, фиксация с корт. винт ф4,5mm(КОРТИКАЛЕН ВИНТ 4.5 мм. Дължина 16 до 80мм.-</t>
    </r>
    <r>
      <rPr>
        <sz val="8"/>
        <color indexed="8"/>
        <rFont val="Arial"/>
        <family val="2"/>
        <charset val="204"/>
      </rPr>
      <t xml:space="preserve"> </t>
    </r>
    <r>
      <rPr>
        <sz val="8"/>
        <color indexed="8"/>
        <rFont val="Arial"/>
        <family val="2"/>
        <charset val="204"/>
      </rPr>
      <t>медицинска стомана 316 LVM - CrNiMo - ASTMF.138, ISO5832/), високо полирана повърхност</t>
    </r>
  </si>
  <si>
    <t>Система за двуполюсно тазобедрено ендопротезиране</t>
  </si>
  <si>
    <t>Циментнафиксация със стебло тип „Мюлер“ стейнлес стил M30NW съгласно ISO 5832-9, обогатено с нитроген, с къс морзов конус, тънка шийка с ъгъл 135° и надлъжни полирани канали по цялата дължина на стеблото.</t>
  </si>
  <si>
    <t>Размери- 8 размера 7.5/8.75/10.0 /11.25/12.5/13.75 /15.0/17.5/</t>
  </si>
  <si>
    <t>Вакуумноопаковане и Гама стерилизация.</t>
  </si>
  <si>
    <t>Ацетабуларнакапсула  за циментно закрепване, хемисфера с 15° инклинация за антилуксация, периферни вдлъбнатини, по целия външен диаметър, с R=2мм, дълбоки концентрични канали, с пръстен от неръждаема стомана за рентгенографско наблюдение на позицията на капсулата, материал- UNMWPE, съгласно ISO 5834-1 и ISO 5834-2, умерено омрежен.</t>
  </si>
  <si>
    <t>Размери- 8 размера от ø44мм до ø58мм за глава ø 28мм 9 размера от ø42мм до ø58мм за глава ø 22мм</t>
  </si>
  <si>
    <t>Вакуумно опаковане и Гама стерилизация</t>
  </si>
  <si>
    <t>Феморална глава- металнасдиаметър ø 28мм , стейнлес стил с високо съдържание на нитрогенSS M30NW, съгласно ISO 5832-9; или CoCr, съгласно ISO 5832-12.</t>
  </si>
  <si>
    <t>Вакумно опаковане и Гама стерилизация.</t>
  </si>
  <si>
    <t>ПЛАКИ</t>
  </si>
  <si>
    <t>DHS плака 135 ° , с ограничен контакт, дебелина 5,8 мм, широчина 19 мм, барел 38мм, разстояние между отворите 16 мм,динамичен винт Ф 12,6 мм ,дължина от 46 мм до 270мм. -      SS 316L - /2-16отв./</t>
  </si>
  <si>
    <t>АЙФ ФАРМА ЕООД</t>
  </si>
  <si>
    <t>GPC Medical Ltd.</t>
  </si>
  <si>
    <t xml:space="preserve">DСS плака 95 °, дебелина 5,4 мм, широчина 16 мм, барел 25мм, разстояние между отворите 16 мм,динамичен винт Ф 12,6 мм , от 6 до 16 отвора дължина от 100мм до 260 мм.- SS 316L </t>
  </si>
  <si>
    <t>1/3 тубуларна плака  за 3.5/4,0 мм винтове- дебелина 1,0 мм, широчина 9 мм, разстояние между отворите 12 мм- SS 316L  - /2-12 отв./</t>
  </si>
  <si>
    <t>1/3 тубуларна плака с яка за 3.5/4,0 мм винтове- дебелина 1,0 мм, широчина 11 мм, разстояние между отворите 12 мм- SS 316L - /2-12 отв./</t>
  </si>
  <si>
    <t>3,5 мм малеоларен винт с диаметър на ствола 2,5мм, диаметър на главата 6,0 мм- SS 316L - /25-90 мм/</t>
  </si>
  <si>
    <t xml:space="preserve">3,5 Калканеарна плака , за кортикални винтове 3,5 мм и спонгиозни винтове 3,5 мм ,дължина 60 мм и 70мм- SS 316L </t>
  </si>
  <si>
    <t>7,0 мм Канюлиран спонгиозен самонарязващ винт- диаметър на ствола 4,5мм, диаметър на главата 8,0 мм  ,отвор 2,1 мм- SS 316L - /45-130 мм/</t>
  </si>
  <si>
    <t>4,5 мм Канюлиран спонгиозен самонарязващ винт- диаметър на ствола 3,0мм, диаметър на главата 6,0 мм  ,отвор 1,4 мм- SS 316L - /20-120мм/</t>
  </si>
  <si>
    <t xml:space="preserve">3,5 Заключваща калканеарна плака  /лява идясна/ 69 и 76 мм , за кортикални заключващи винтове 3,5 мм и спонгиозни  заключващи винтове 3,5 мм  - SS 316L </t>
  </si>
  <si>
    <t xml:space="preserve">4,5 Заключваща права плака с ограничен контакт , за кортикални заключващи винтове 5,0мм и отвори за незаключващи компресивни винтове- широка ,дължина от 116 до296 мм , отвори от 6 до 16- SS 316L </t>
  </si>
  <si>
    <t xml:space="preserve">4,5 Заключваща права плака с ограничен контакт, за кортикални  заключващи винтове 5,0мм и отвори за незаключващи компресивни винтове- тясна ,дължина от 116 до296 мм , отвори от 4 до 16 - SS 316L </t>
  </si>
  <si>
    <t xml:space="preserve"> Заключваща  плака - медиална дистална тибия ,анатомично контурирана,лява и дясна ,с ограничен контакт,с обло ухо , за  кортикални заключващи винтове 3,5мм  и спонгиозни заключващи винтове 3,5 мм и отвори за незаключващи компресивни винтове от 5 до 16 отвора - SS 316L</t>
  </si>
  <si>
    <t xml:space="preserve"> Заключваща  плака - проксимална тибия ,анатомично контурирана,лява и дясна , с ограничен контакт,за кортикални  заключващи винтове 5,0мм и спонгиозни заключващи винтове 5,0 мм и отвори за незаключващи компресивни винтове - SS 316L - /4-14 отв./</t>
  </si>
  <si>
    <t xml:space="preserve"> Заключваща  кондиларна плака - фемур /лява и дясна/ с 6 отвора в главата за кортикални  заключващи винтове 5,0мм и спонгиозни  заключващи винтове 5,0 мм и отвори за незаключващи компресивни винтове- SS 316L - /5-15отв./</t>
  </si>
  <si>
    <t xml:space="preserve"> Заключваща Т-бътрес плака ,анатомично контурирана,за кортикални  заключващи винтове 5,0мм и  спонгиозни  заключващи винтове 5,0 мм и отвори за незаключващи компресивни винтове-SS 316L - /3-11отв./</t>
  </si>
  <si>
    <t xml:space="preserve"> Заключваща L- бътрес плака ,анатомично контурирана,лява и дясна ,за кортикални  заключващи винтове 5,0мм и  спонгиозни  заключващи винтове 5,0 мм и отвори за незаключващи компресивни винтове- SS 316L - /3-11 отв./</t>
  </si>
  <si>
    <t>Заключващ къс бедрен пирон (ГАМА НЕЙЛ) - с проксимален заключващ лаг болт  Ø11,5 mm и дистален заключващ винт 5,0 mm, 316L - /180mm/ Ø11mm/</t>
  </si>
  <si>
    <t>Универсален заключващ фемурален пирон/ляв и десен/ - диам. 9 мм ,10 мм,11мм,12мм. с проксимални заключващи винтове 6,5 мм и дистални заключващи винтове 4,5 мм , с възможност за ретроградно и антероградно заключване , ISO 13485+AC:2007 - Титаний - /275 -475 мм./</t>
  </si>
  <si>
    <t>Medgal Ltd.</t>
  </si>
  <si>
    <t>Реконструктивен тибиален пирон - диам. 8 мм, 9 мм, 10 мм, 11 мм, 12 мм, с проксимални заключващи винтове 4,5 мм и дистални заключващи винтове 4,5 мм,с възможност за проксимално заключване в няколко равнини, ISO 13485+AC:2007 - Титаний- /275 - 410 мм./</t>
  </si>
  <si>
    <t>3,5 Заключваща права плака с ограничен контакт, за кортикални винтове 3,5 мм  и спонгиозни винтове 3,5 мм и отвори за незаключващи компресивни винтове - SS 316L - /5 -14 отв./</t>
  </si>
  <si>
    <t>3,5 Заключваща права плака с ограничен контакт  - реконструктивна ,дължина от 58 до190 мм , отвори от 4 до 16 за кортикални  заключващи винтове 3,5 мм  и спонгиозни  заключващи винтове 3,5 мм и отвори за незаключващи компресивни винтове - SS 316L - /4 -16 отв./</t>
  </si>
  <si>
    <t>3,5 Заключваща Т- плака с 3 отвора на главата и , за кортикални  заключващи винтове 3,5 мм  и спонгиозни  заключващи винтове 3,5 мм и отвори за незаключващи компресивни винтове- SS 316L - / 3-8 отв/</t>
  </si>
  <si>
    <t>3,5 Заключваща Т- плака с 4 отвора на главата и , за кортикални  заключващи винтове 3,5 мм  и спонгиозни  заключващи винтове 3,5 мм и отвори за незаключващи компресивни винтове- SS 316L - /4-8 отв./</t>
  </si>
  <si>
    <t xml:space="preserve">2,7 Заключваща Т-плака за радиус с 5 отвора в главата -  анатомично контурирана, за заключващи винтове 2,4 мм  и незаключващи компресивни винтове 2,7 - титаний </t>
  </si>
  <si>
    <t>3,5 Заключваща плака - проксимален хумерус (ФИЛОС),анатомично контурирана, 9 отвора на главата , за кортикални заключващи винтове 3,5 мм  и спонгиозни заключващи винтове 3,5 мм и отвори за незаключващи компресивни винтове с 5,6,7,8,9,10,11,12 отв.,дължина от 142мм до 268 мм. - SS 316L</t>
  </si>
  <si>
    <t>3,5 Заключваща плака - проксимален хумерус (ФИЛОС),анатомично контурирана, 9 отвора на главата , за кортикални винтове 3,5 мм  и спонгиозни винтове 3,5 мм и отвори за незаключващи компресивни винтове,  дължина от 42mm до 77mm ;  ISO 13485+AC:2007  - Титаний - комплект. - /3-12 отв./</t>
  </si>
  <si>
    <t>3,5 Заключваща  клавикуларна плака - анатомично контурирана, за кортикални заключващи винтове 3,5 мм   и отвори за незаключващи компресивни винтове с 6 и 8 отв.,лява и дясна - SS 316L</t>
  </si>
  <si>
    <t>ПИРОНИ</t>
  </si>
  <si>
    <t>Реконструктивен хумерален пирон - диам. 6 мм, 7 мм, 8 мм, 9 мм, с проксимални заключващи винтове 5,0 мм и дистални заключващи винтове 3,5 мм,с възможност за проксимално и дисталнозаключване в няколко равнини , ISO 13485+AC:2007 - Титаний - /150-250мм./</t>
  </si>
  <si>
    <t xml:space="preserve"> Компресивен хумерален пирон - диам. 8 мм,9 мм,10 мм,11мм,12мм с проксимални заключващи винтове 4,5 мм и дистални заключващи винтове 3,5 мм,с възможност за проксимално и дистално заключване в няколко равнини  , ISO 13485+AC:2007 - Титаний - /180-400мм/</t>
  </si>
  <si>
    <t>Титаниев еластичен пирон - с дебелина 2.0, 2.5, 3.0, 3.5, 4.0 мм - дължина 440 мм</t>
  </si>
  <si>
    <t>Система за еднополюсно  ендопротезиране със циментна фиксация на стеблото и биполярна глава отговаряща на сертификати ISO 9001:2008 и ISO 13485:2012:</t>
  </si>
  <si>
    <t xml:space="preserve">
• Фемурално стебло:
- описание: Модуларно циментно бедрено стебло; без яка; полирано по цялото си протежение с цел по добро циментно закрепяне; да има овално сечение и централен канал по дължина на стеблото за по добра антиротаторна стабилност; конус на шийката  по евро стандарт 12/14мм; CCD ъгъл 127⁰; стандартно и латерализирано (да бъдат с 5мм допълнителна латерализация); материал:  high nitrogen stainless steel.
- размери: 5 броя стандартни размера и 3 броя дълги стебла (както и 5 броя стандартни латерализирани размера и 3 броя дълги латерализирани стебла) .
• Биполярна глава:
- описание: Модуларна биполярна фемурална глава  предварително сглобени; high nitrogen stainless steel и UHMWPE полиетилен.
- размери: 17 размера през 1мм в диапазона от 40мм до 58мм външен диаметър.</t>
  </si>
  <si>
    <t>Система за двуполюсно ендопротезиране със циментна фиксация отговаряща на сертификати ISO 9001:2008 и ISO 13485:2012:</t>
  </si>
  <si>
    <t>• Фемурално стебло:
- описание: Модуларно циментно бедрено стебло; без яка; полирано по цялото си протежение с цел по добро циментно закрепяне; да има овално сечение и централен канал по дължина на стеблото за по добра антиротаторна стабилност; конус на шийката  по евро стандарт 12/14мм; CCD ъгъл 127⁰; стандартно и латерализирано (да бъдат с 5мм допълнителна латерализация); материал: high nitrogen stainless steel.
- размери: 5 броя стандартни размера и 3 броя дълги стебла (както и 5 броя стандартни латерализирани размера и 3 броя дълги латерализирани стебла) .
• Ацетабуларна компонента:
- описание: Ацетабуларна чашка тип Müller  с рентгенопозитивен пръстен и вътрешен диаметър: 28мм, 32мм и 22,25мм; материал: UHMWPE полиетилен според  както и рентгенпозитивен пръстен от хром-никелова сплав.
- размери: за 28мм глава: 44мм, 47мм, 50мм, 54мм, 58мм, 62мм външен диаметър; за 32мм глава: 47мм, 50мм, 54мм, 58мм, 62мм външен диаметър; за 22,25мм глава: : 44мм, 47мм, 50мм, 54мм, 58мм външен диаметър.
• Фемурална глава:
- описание: фемурална глава с външен диаметър 22.25мм, 28мм и 32мм; конус на главата  по евро стандарт 12/14мм; материал: CoCrMo сплав .
- размери: за Ø28мм (S, M, L, XL); за Ø32мм (S, M, L, XL); за Ø22.25мм (S, M, L).</t>
  </si>
  <si>
    <t>Система за тотално ендопротезиране с безциментна фиксация и крослинк полиетиленов инлей  отговаряща на сертификати ISO 9001:2008 и ISO 13485:2012:</t>
  </si>
  <si>
    <t>• Фемурално стебло:
- описание: Модуларно безциментно бедрено стебло; със и без яка; конус на шийката  по евро стандарт 12/14мм; CCD ъгъл 126⁰, 133⁰ или 140⁰; късо и стандартно; стандартно и латерализирано (да бъде с 5мм допълнително офсет); материал: титании и  покритие от хидроксиапатит керамично покритие поставено в условие на вакум.
- размери:  стандартно стебло: 8 размера (8-98мм, 9-140мм, 10-152мм, 11-152мм, 12-152мм, 13-159мм, 14-165мм, 16-166мм) всеки от които да се предлага във вариант с 133⁰ и 140⁰ ъгъл на шийката; със или без яка, както и вариант с 5мм офсет; късо стебло: 10 размера (8, 9, 10, 11, 12, 13, 14, 15, 16, 17 всичките с дължина от 100мм) всеки от които да се предлага във вариант с 133⁰ и 126⁰ ъгъл на шийката; със или без яка, както и вариант с 5мм офсет.
• Ацетабуларна компонента (външна) "Шел":
- описание: ацетабуларна чашка с безциментна фиксация тип пресфит;  три отвора за фиксиращи спонгиозни винтове и един централен инструментален отвор с тапи; система за стабилна фиксация на полиетиленов инлей; материал: титании и  покритие от хидроксиапатит керамично покритие поставено в условие на вакум.
- размери от 44мм до 70мм - външен диаметър .
• Ацетабуларна компонента (вътрешна) "Инлей":
- описание: ацетабуларна вложка от полиетилен; със система за стабилна фиксация към шела; Обикновенна и антилуксационна; за използване с 28мм, 32мм и 36мм фемурални глави; материал: UHMWPE крослинк полиетилен.
- размери: 32 мм, 28 мм и 36мм вътрешен диаметър.
• Фемурална глава:
- описание: фемурална глава с външен диаметър 28мм, 32мм и 36мм; конус на главата  по евро стандарт 12/14мм; материал: CoCrMo сплав .
- размери: за Ø32мм (S, M, L, XL) стъпка 3мм; за Ø28мм (S, M, L, XL) стъпка 3мм; за Ø36мм (S, M, L, XL) стъпка 3мм.
• Спонгиозен винт:
- описание: Спонгиозен самонарязен винт Ø6,5мм; материал: титании.</t>
  </si>
  <si>
    <t>СИСТЕМА ЗА ТОТАЛНО ЦИМЕНТНО ТАЗОБЕДРЕНО ПРОТЕЗИРАНЕ</t>
  </si>
  <si>
    <t xml:space="preserve">Циментируемо право стебло “Мюлер”, без яка,  инклинация  в проксималната част на гърба на стеблото от 12º до 20º към оста му според размера на стеблото, удължен конус 12/14 мм, CCDº 135 със стандартен 17 мм или латерален 24 мм офсет, дистален край плосък, изострен, надлъжни канали с дълбочина 0.2 мм по дължината на циментируемата част на стеблото с един водещ централен канал с дълбочина 0.5 мм, материал: FeCrNiMnMoNbN по ISO 5832-9 или CoCrMo (ISO 5832-12); размерна гама: 7.5, 10.00, 11.25, 12.5, 13.75, 15.00, 16.25, 17.50 мм.
Капсула циментна–  пълен профил с вътрешен диаметър 32 мм или размери: 44, 46, 48, 50, 52, 54, 56, 58; изработена от UHMWPE (ISO 5834-1 +2) с ренгенопрозрачен пръстен.
Глава – 32 мм  външен диаметър, конус 12/14 мм, с размери S, M, L, XL, XXL изработена от FeCrNiMnMoNbN по ISO 5832-9 и CoCrMo (ISO 5832-12) или S, M, L от Bionit, Al203 (ISO 6474-2), 
Костен цимент за стебло с нисък вискозитет предназначен за употреба със спринцовка за костен цимент или циментен пистолет (със или без антибиотик); 
Костен цимент за ацетабуларна капсула, пластичен (със или без антибиотик); Спринцовка за костен цимент с овална форма на накрайника.
Спринцовка за костен цимент с овална форма на накрайника.
</t>
  </si>
  <si>
    <t xml:space="preserve">Mathys Ltd, Швейцария </t>
  </si>
  <si>
    <t>ХИБРИДНА ЦИМЕНТНА ПРОТЕЗА С БЕЗЦИМЕНТНА КАПСУЛА И ЦИМЕНТНО СТЕБЛО</t>
  </si>
  <si>
    <t xml:space="preserve">Циментируемо право стебло “Мюлер”, без яка,  инклинация  в проксималната част на гърба на стеблото от 12º до 20º към оста му според размера на стеблото, удължен конус 12/14 мм, CCDº 135 със стандартен 17 мм или латерален 24 мм офсет, дистален край плосък, изострен, надлъжни канали с дълбочина 0.2 мм по дължината на циментируемата част на стеблото с един водещ централен канал с дълбочина 0.5 мм, материал: FeCrNiMnMoNbN по ISO 5832-9 или CoCrMo (ISO 5832-12); размерна гама: 7.5, 10.00, 11.25, 12.5, 13.75, 15.00, 16.25, 17.50 мм.
Капсула безциментна, пресфит, сферична с овална форма с периферни 4 бр отвори за допълнителна фиксация от винтове, материал UHMWPE (ISO 5834-1 +2) с или без стабилизиране с Вит. Е, покритие Ti6Al4V (ISO 5832-3), ренгенов пръстен от материал TiCP (ISO 5832-2), с размерна гама: вътрешен диаметър 28 мм и външен: 46, 48, 50, 52,54, 56, 58, 60, 62, 64, мм и винтове специализирани с глава потъваща във капсулата и шийка, цяла спонгеозна 4.0мм резба, материал  TiCP (ISO 5832-2) с рамерна гама: 26, 28, 32, 34, 36, 38, 40, 44мм. Отворите за винтове да не са през цялата дебелина на капсулата и да не пробиват титаниевото поктитие, а при нужда от използване на винтове да се пробиват с винта.
Глава – 32 мм или 28 мм външен диаметър, конус 12/14 мм, с размери S, M, L, XL, XXL изработена от FeCrNiMnMoNbN по ISO 5832-9 и CoCrMo (ISO 5832-12) или S, M, L от Bionit, Al203 (ISO 6474-2), 
Костен цимент за стебло с нисък вискозитет предназначен за употреба със спринцовка за костен цимент или циментен пистолет (със или без антибиотик); 
Спринцовка за костен цимент с овална форма на накрайника.
</t>
  </si>
  <si>
    <t>ХИБРИДНА ЦИМЕНТНА ПРОТЕЗА С БЕЗЦИМЕНТНО СТЕБЛО И ЦИМЕНТНА КАПСУЛА</t>
  </si>
  <si>
    <t xml:space="preserve">Безциментно стебло с грапава (корундова) повърхност (RA 6 µm), с прав гръб, право стебло, странично разположени двустранно ребра – за размери на стеблото от 5 до 8 мм – 3 бр, за 9 до 12.5 мм – 4 бр, и за размери от 13.75 до 20 мм – 5 бр; дължината им се увеличава от латерално-медиално до централното ребро, което достига до 60 мм дължина, а тяхната височина се изменя от медиално към латерално увеличаваща се до 4-тото ребро, а 5-тото отново намалява височината си; връх заоблен, но не конусовиден, конус на шийката 12/14 – къс дизайн, 5º38’ до Ф12.6мм, CCD 145º, материал Ti6Al7Nb (ISO 5832-11) без покритие, отливка, латерален и стандартен офсет; размерна гама: 5.00, 6.00, 7.00, 8.00, 9.00, 10.00, 11.25, 12.50, 13.75, 15.00, 16.25, 17.50, 20.00 мм.
Капсула циментна–   Пълен профил с вътрешен диаметър 32 мм размери: 44, 46, 48, 50, 52, 54, 56, 58; изработена от UHMWPE (ISO 5834-1 +2) с ренгенопрозрачен пръстен.
Глава –32мм външен диаметър, конус 12/14 мм, с размери S, M, L, XL, XXL изработена от FeCrNiMnMoNbN по ISO 5832-9 и CoCrMo (ISO 5832-12) или S, M, L от Bionit, Al203 (ISO 6474-2), 
Костен цимент за ацетабуларна капсула, пластичен (със или без антибиотик);
</t>
  </si>
  <si>
    <t>СИСТЕМА ЗА ХЕМИ ТАЗОБЕДРЕНО ПРОТЕЗИРАНЕ С БЕЗЦИМЕНТНО СТЕБЛО</t>
  </si>
  <si>
    <t xml:space="preserve">Хемиглава – материал FeCrNiMnMoNbN по ISO 5832-9, с размери 42, 44, 46, 48, 50, 52, 54, 56, 58 мм, конус 12/14
Безциментно стебло с грапава (корундова) повърхност (RA 6 µm), с прав гръб, право стебло, странично разположени двустранно ребра – за размери на стеблото от 5 до 8 мм – 3 бр, за 9 до 12.5 мм – 4 бр, и за размери от 13.75 до 20 мм – 5 бр; дължината им се увеличава от латерално-медиално до централното ребро, което достига до 60 мм дължина, а тяхната височина се изменя от медиално към латерално увеличаваща се до 4-тото ребро, а 5-тото отново намалява височината си; връх заоблен, но не конусовиден, конус на шийката 12/14 – къс дизайн, 5º38’ до Ф12.6мм, CCD 145º, материал Ti6Al7Nb (ISO 5832-11) без покритие, отливка, латерален и стандартен офсет; размерна гама: 5.00, 6.00, 7.00, 8.00, 9.00, 10.00, 11.25, 12.50, 13.75, 15.00, 16.25, 17.50, 20.00 мм.
</t>
  </si>
  <si>
    <t>СИСТЕМА ЗА ХЕМИ ТАЗОБЕДРЕНО ПРОТЕЗИРАНЕ С ЦИМЕНТНО СТЕБЛО</t>
  </si>
  <si>
    <t xml:space="preserve">Хемиглава – материал FeCrNiMnMoNbN по ISO 5832-9, с размери  42, 44, 46, 48, 50, 52, 54, 56, 58 мм, конус 12/14
Циментируемо право стебло “Мюлер”,без яка,  инклинация  в проксималната част на гърба на стеблото от 12º до 20º към оста му според размера на стеблото, удължен конус 12/14 мм, CCDº 135 със стандартен 17 мм или латерален 24 мм офсет, дистален край плосък, изострен, надлъжни канали с дълбочина 0.2 мм по дължината на циментируемата част на стеблото с един водещ централен канал с дълбочина 0.5 мм, материал: FeCrNiMnMoNbN по ISO 5832-9 или CoCrMo (ISO 5832-12); размерна гама: 7.5, 10.00, 11.25, 12.5, 13.75, 15.00, 16.25, 17.50 мм.
Костен цимент за стебло с нисък вискозитет предназначен за употреба със спринцовка за костен цимент или циментен пистолет (със или без антибиотик);
Спринцовка за костен цимент с овална форма на накрайника.
</t>
  </si>
  <si>
    <t>СИСТЕМА ЗА ЕДНОПОЛЮСНО (ХЕМИ) ТАЗОБЕДРЕНО ПРОТЕЗИРАНЕ С БИПОЛЯРНА ГЛАВА И ЦИМЕНТНО СТЕБЛО</t>
  </si>
  <si>
    <t xml:space="preserve">Биполярна Хемиглава – материал FeCrNiMnMoNbN по ISO 5832-9, с размери 42, 44, 46, 48, 50, 52, 54, 56 мм, конус 12/14. Модулна, позволяваща избор на размер на метална глава и сглобяване в процеса на операцията.
Глава – метална 28 мм външен диаметър, конус 12/14 мм, с размери S, M, L изработена от FeCrNiMnMoNbN по ISO 5832-9 и CoCrMo (ISO 5832-12).
Циментируемо право стебло “Мюлер”,без яка,  инклинация  в проксималната част на гърба на стеблото от 12º до 20º към оста му според размера на стеблото, удължен конус 12/14 мм, CCDº 135 със стандартен 17 мм или латерален 24 мм офсет, дистален край плосък, изострен, надлъжни канали с дълбочина 0.2 мм по дължината на циментируемата част на стеблото с един водещ централен канал с дълбочина 0.5 мм, материал: FeCrNiMnMoNbN по ISO 5832-9 или CoCrMo (ISO 5832-12); размерна гама: 7.5, 10.00, 11.25, 12.5, 13.75, 15.00, 16.25, 17.50 мм.
Костен цимент за стебло с нисък вискозитет предназначен за употреба със спринцовка за костен цимент или циментен пистолет (със или без антибиотик); Костен цимент за ацетабуларна капсула, пластичен (със или без антибиотик); 
Спринцовка за костен цимент с овална форма на накрайника.
</t>
  </si>
  <si>
    <t>СИСТЕМА ЗА ЕДНОПОЛЮСНО (ХЕМИ) ТАЗОБЕДРЕНО ПРОТЕЗИРАНЕ С БИПОЛЯРНА ГЛАВА И БЕЗЦИМЕНТНО СТЕБЛО</t>
  </si>
  <si>
    <t xml:space="preserve">Биполярна Хемиглава – материал FeCrNiMnMoNbN по ISO 5832-9, с размери 42, 44, 46, 48, 50, 52, 54, 56 мм, конус 12/14. Модулна, позволяваща избор на размер на метална глава и сглобяване в процеса на операцията.
Глава – метална 28 мм външен диаметър, конус 12/14 мм, с размери S, M, L изработена от FeCrNiMnMoNbN по ISO 5832-9 и CoCrMo (ISO 5832-12).
Безциментно стебло с грапава (корундова) повърхност (RA 6 µm), с прав гръб, право стебло, странично разположени двустранно ребра – за размери на стеблото от 5 до 8 мм – 3 бр, за 9 до 12.5 мм – 4 бр, и за размери от 13.75 до 20 мм – 5 бр; дължината им се увеличава от латерално-медиално до централното ребро, което достига до 60 мм дължина, а тяхната височина се изменя от медиално към латерално увеличаваща се до 4-тото ребро, а 5-тото отново намалява височината си; връх заоблен, но не конусовиден, конус на шийката 12/14 – къс дизайн, 5º38’ до Ф12.6мм, CCD 145º, материал Ti6Al7Nb (ISO 5832-11) без покритие, отливка, латерален и стандартен офсет; размерна гама: 5.00, 6.00, 7.00, 8.00, 9.00, 10.00, 11.25, 12.50, 13.75, 15.00, 16.25, 17.50, 20.00 мм.
</t>
  </si>
  <si>
    <t>СИСТЕМА ЗА ТОТАЛНО БЕЗЦИМЕНТНО ТАЗОБЕДРЕНО ПРОТЕЗИРАНЕ С PRESSFIT КАПСУЛА И СПОТОРНО СТЕБЛО</t>
  </si>
  <si>
    <t xml:space="preserve">Безциментно стебло с грапава (корундова) повърхност (RA 6 µm), с прав гръб, право стебло, странично разположени двустранно ребра – за размери на стеблото от 5 до 8 мм – 3 бр, за 9 до 12.5 мм – 4 бр, и за размери от 13.75 до 20 мм – 5 бр; дължината им се увеличава от латерално-медиално до централното ребро, което достига до 60 мм дължина, а тяхната височина се изменя от медиално към латерално увеличаваща се до 4-тото ребро, а 5-тото отново намалява височината си; връх заоблен, но не конусовиден, конус на шийката 12/14 – къс дизайн, 5º38’ до Ф12.6мм, CCD 145º, материал Ti6Al7Nb (ISO 5832-11) без покритие, отливка, латерален и стандартен офсет; размерна гама: 5.00, 6.00, 7.00, 8.00, 9.00, 10.00, 11.25, 12.50, 13.75, 15.00, 16.25, 17.50, 20.00 мм.
Капсула безциментна, сферична с овална форма с периферни 4 бр отвори за допълнителна фиксация от винтове, материал UHMWPE (ISO 5834-1 +2) с или без стабилизиране с Вит. Е, покритие Ti6Al4V (ISO 5832-3), ренгенов пръстен от материал TiCP (ISO 5832-2), с размерна гама: вътрешен диаметър 28 или 32 мм и външен: 46, 48, 50, 52,54, 56, 58, 60, 62, 64, мм и винтове специализирани с глава потъваща във капсулата и шийка, цяла спонгеозна 4.0мм резба, материал  TiCP (ISO 5832-2) с рамерна гама: 26, 28, 32, 34, 36, 38, 40, 44мм.
Глава – 32 мм или 28 мм външен диаметър, конус 12/14 мм, с размери S, M, L, XL, XXL изработена от FeCrNiMnMoNbN по ISO 5832-9 и CoCrMo (ISO 5832-12) или S, M, L от Bionit, Al203 (ISO 6474-2)
</t>
  </si>
  <si>
    <t>СИСТЕМА ЗА ТОТАЛНО БЕЗЦИМЕНТНО ТАЗОБЕДРЕНО ПРОТЕЗИРАНЕ С PRESSFIT КАПСУЛА СТАБИЛИЗИРАНА С ВИТ.Е  И СПОТОРНО СТЕБЛО</t>
  </si>
  <si>
    <t>СИСТЕМА ЗА ТОТАЛНО БЕЗЦИМЕНТО ТАЗОБЕДРЕНО ПРОТЕЗИРАНЕ С С RM PRESSFIT VITAMYS КАПСУЛА И КЕРАМИЧНА ГЛАВА И СПОТОРНО СТЕБЛО</t>
  </si>
  <si>
    <t xml:space="preserve">Безциментно стебло с грапава (корундова) повърхност (RA 6 µm), с прав гръб, право стебло, странично разположени двустранно ребра – за размери на стеблото от 5 до 8 мм – 3 бр, за 9 до 12.5 мм – 4 бр, и за размери от 13.75 до 20 мм – 5 бр; дължината им се увеличава от латерално-медиално до централното ребро, което достига до 60 мм дължина, а тяхната височина се изменя от медиално към латерално увеличаваща се до 4-тото ребро, а 5-тото отново намалява височината си; връх заоблен, но не конусовиден, конус на шийката 12/14 – къс дизайн, 5º38’ до Ф12.6мм, CCD 145º, материал Ti6Al7Nb (ISO 5832-11) без покритие, отливка, латерален и стандартен офсет; размерна гама: 5.00, 6.00, 7.00, 8.00, 9.00, 10.00, 11.25, 12.50, 13.75, 15.00, 16.25, 17.50, 20.00 мм.
Капсула безциментна, сферична с овална форма с периферни 4 бр отвори за допълнителна фиксация от винтове, материал UHMWPE (ISO 5834-1 +2) стабилизиран с Вит. Е, покритие Ti6Al4V (ISO 5832-3), ренгенов пръстен от материал TiCP (ISO 5832-2), с размерна гама: вътрешен диаметър 36 мм и външен: 52,54, 56, 58, 60, 62, 64, 66, 68, 70 мм и винтове специализирани с глава потъваща във капсулата и шийка, цяла спонгеозна 4.0мм резба, материал  TiCP (ISO 5832-2) с рамерна гама: 26, 32, 36, 40, 44 мм.
Глава – керамична, 36 мм външен диаметър, конус 12/14 мм, с размери S, M, L, XL, изработена от ZrO2-AI2O3.
</t>
  </si>
  <si>
    <t>СИСТЕМА ЗА ТОТАЛНО БЕЗЦИМЕНТНО ТАЗОБЕДРЕНО ПРОТЕЗИРАНЕ С PRESSFIT КАПСУЛА И АНАТОМИЧНО СТЕБЛО С ХИДРОКСИАПАТИТНО ПОКРИТИЕ</t>
  </si>
  <si>
    <t xml:space="preserve">Безциментно стебло с плазма-спрей хидроксиапатитно покритие (Ca5(OH)(PO4)3), съгласно ISO 13779:2000. Дебелина на покритието - 150 +/– 50 μm, с грапавина: Ra ≈ 10 μm. Покритие, разположено по цялата повърхност. Анатомично стебло, позволяващо максимално трохантерно запазване.
Наличие на проксимална оребрена структура, която осигурява подобрен „прес-фит” ефект и повишена остеоинтеграционна способност и отлична проксимална фиксация. Стеснен и заоблен връх, което намалява негативното влияние върху тъканта. 
Конус на шийката 12/14, CCD 134º, материал Ti6A4V (ISO 5832-3) без покритие, отливка, латерален и стандартен офсет; размерна гама: 9.00, 10.00, 11.00, 12.00, 13.00, 14.00, 15.00, 16.00, 17.00, 18.00. Наличие на 2 XS размера – 7 и 8, със скъсена дължина на шийката и по-малък офсет.
Капсула безциментна, пресфит, сферична с овална форма с периферни 4 бр отвори за допълнителна фиксация от винтове, материал UHMWPE (ISO 5834-1 +2) с или без стабилизиране с Вит. Е, покритие Ti6Al4V (ISO 5832-3), ренгенов пръстен от материал TiCP (ISO 5832-2), с размерна гама: вътрешен диаметър 28 мм и външен: 46, 48, 50, 52,54, 56, 58, 60, 62, 64, мм и винтове специализирани с глава потъваща във капсулата и шийка, цяла спонгеозна 4.0мм резба, материал  TiCP (ISO 5832-2) с рамерна гама: 26, 28, 32, 34, 36, 38, 40, 44мм. Отворите за винтове да не са през цялата дебелина на капсулата и да не пробиват титаниевото поктитие, а при нужда от използване на винтове да се пробиват с винта.
Глава – 32 мм или 28 мм външен диаметър, конус 12/14 мм, с размери S, M, L, XL, XXL изработена от FeCrNiMnMoNbN по ISO 5832-9 и CoCrMo (ISO 5832-12) или S, M, L от Bionit, Al203 (ISO 6474-2), Размер 36 мм на главата да е изработен от керамика с приоритет на цирконии.
</t>
  </si>
  <si>
    <t>СИСТЕМА ЗА ТОТАЛНО БЕЗЦИМЕНТНО ТАЗОБЕДРЕНО ПРОТЕЗИРАНЕ С PRESSFIT КАПСУЛА СТАБИЛИЗИРАНА С ВИТ.Е И АНАТОМИЧНО СТЕБЛО С ХИДРОКСИАПАТИТНО ПОКРИТИЕ</t>
  </si>
  <si>
    <t>Безциментно стебло с плазма-спрей хидроксиапатитно покритие (Ca5(OH)(PO4)3), съгласно ISO 13779:2000. Дебелина на покритието - 150 +/– 50 μm, с грапавина: Ra ≈ 10 μm. Покритие, разположено по цялата повърхност. Анатомично стебло, позволяващо максимално трохантерно запазване.
Наличие на проксимална оребрена структура, която осигурява подобрен „прес-фит” ефект и повишена остеоинтеграционна способност и отлична проксимална фиксация. Стеснен и заоблен връх, което намалява негативното влияние върху тъканта. 
Конус на шийката 12/14, CCD 134º, материал Ti6A4V (ISO 5832-3) без покритие, отливка, латерален и стандартен офсет; размерна гама: 9.00, 10.00, 11.00, 12.00, 13.00, 14.00, 15.00, 16.00, 17.00, 18.00. Наличие на 2 XS размера – 7 и 8, със скъсена дължина на шийката и по-малък офсет.
Капсула безциментна, пресфит, сферична с овална форма с периферни 4 бр отвори за допълнителна фиксация от винтове, материал UHMWPE (ISO 5834-1 +2) с или без стабилизиране с Вит. Е, покритие Ti6Al4V (ISO 5832-3), ренгенов пръстен от материал TiCP (ISO 5832-2), с размерна гама: вътрешен диаметър 28 мм и външен: 46, 48, 50, 52,54, 56, 58, 60, 62, 64, мм и винтове специализирани с глава потъваща във капсулата и шийка, цяла спонгеозна 4.0мм резба, материал  TiCP (ISO 5832-2) с рамерна гама: 26, 28, 32, 34, 36, 38, 40, 44мм. Отворите за винтове да не са през цялата дебелина на капсулата и да не пробиват титаниевото поктитие, а при нужда от използване на винтове да се пробиват с винта.
Глава – 32 мм или 28 мм външен диаметър, конус 12/14 мм, с размери S, M, L, XL, XXL изработена от FeCrNiMnMoNbN по ISO 5832-9 и CoCrMo (ISO 5832-12) или S, M, L от Bionit, Al203 (ISO 6474-2),</t>
  </si>
  <si>
    <t>СИСТЕМА ЗА ТОТАЛНО БЕЗЦИМЕНТНО ТАЗОБЕДРЕНО ПРОТЕЗИРАНЕ С PRESSFIT КАПСУЛА СТАБИЛИЗИРАНА С ВИТ.Е И АНАТОМИЧНО СТЕБЛО С ХИДРОКСИАПАТИТНО ПОКРИТИЕ И КЕРАМИЧНА ГЛАВА</t>
  </si>
  <si>
    <t xml:space="preserve">
Безциментно стебло с плазма-спрей хидроксиапатитно покритие (Ca5(OH)(PO4)3), съгласно ISO 13779:2000. Дебелина на покритието - 150 +/– 50 μm, с грапавина: Ra ≈ 10 μm. Покритие, разположено по цялата повърхност. Анатомично стебло, позволяващо максимално трохантерно запазване.
Наличие на проксимална оребрена структура, която осигурява подобрен „прес-фит” ефект и повишена остеоинтеграционна способност и отлична проксимална фиксация. Стеснен и заоблен връх, което намалява негативното влияние върху тъканта. 
Конус на шийката 12/14, CCD 134º, материал Ti6A4V (ISO 5832-3) без покритие, отливка, латерален и стандартен офсет; размерна гама: 9.00, 10.00, 11.00, 12.00, 13.00, 14.00, 15.00, 16.00, 17.00, 18.00. Наличие на 2 XS размера – 7 и 8, със скъсена дължина на шийката и по-малък офсет.
Капсула безциментна, пресфит, сферична с овална форма с периферни 4 бр отвори за допълнителна фиксация от винтове, материал UHMWPE (ISO 5834-1 +2) със стабилизиране с Вит. Е, покритие Ti6Al4V (ISO 5832-3), ренгенов пръстен от материал TiCP (ISO 5832-2), с размерна гама: вътрешен диаметър 28 мм и външен: 46, 48, 50, 52,54, 56, 58, 60, 62, 64, мм и винтове специализирани с глава потъваща във капсулата и шийка, цяла спонгеозна 4.0мм резба, материал  TiCP (ISO 5832-2) с рамерна гама: 26, 28, 32, 34, 36, 38, 40, 44мм. Отворите за винтове да не са през цялата дебелина на капсулата и да не пробиват титаниевото поктитие, а при нужда от използване на винтове да се пробиват с винта.
Глава – керамична, 36 мм външен диаметър, конус 12/14 мм, с размери S, M, L, XL, изработена от ZrO2-AI2O3.
</t>
  </si>
  <si>
    <t xml:space="preserve">СИСТЕМА ЗА РЕВИЗИОННО ТАЗОБЕДРЕНО ПРОТЕЗИРАНЕ С БЕЗЦИМЕНТНО РЕВИЗИОННО СТЕБЛО С МОДУЛНА ШИЙКА, ЦИМЕНТНА КАПСУЛА И АЦЕТАБУЛАРЕН УСИЛВАЩ РИНГ
</t>
  </si>
  <si>
    <t xml:space="preserve">Безциментно ревизионно стебло с модулна шийка,  CCD  135º за стандартен и CCD  131º за латерализиран вариант , конус 12/14, безциментно, в правата си част прилежаща към костта с конусовидно с 8 ребра по цялата дължина на правата част на стеблото, материал на стеблото и модулната шийка Ti6Al4V (ISO 5832-3); 12 различни размера за дисталния компонент и 14 размера за проксималния компонент (стандартни и латерализирани). Размерна гама: Стебло (дистален компонент) дължини 140 и 200 мм за диаметри Ф14, Ф16, Ф18, Ф20, Ф22, Ф24 мм. Шийка (проксимален компонент) дължина 50, 60, 70, 80, 90, 100, 110 мм стандартен офсет и латерализиран.
Ацетабуларен усилващ ринг с периферна яка латерално разположена с отвори за цименто проникване и/или спонгеозни винтове с цяла резба 6.5мм за фиксация към ацетабулума, повърхност грапава, материал TiCP (ISO 5832-2) с размерна гама: 36, 38, 40, 42, 44, 46, 48, 50, 52, 54, 56, 58 мм и винтове спонгеозни за усилващ ринг, материал TiCP (ISO 5832-2) Ф6.5 и дължини: 20, 25, 30, 35, 40, 45, 50 мм с цяла резба - стерилни.
Капсула циментна– вътрешен диаметър 28 мм и нисък профил с външен диаметър 42, 44, 46, 48, 50, 52, 54, 56, 58, 60, 62, 64 мм и пълен профил с вътрешен диаметър 32 мм или 28 мм и външен: 44, 46, 48, 50, 52, 54, 56, 58; изработена от UHMWPE (ISO 5834-1 +2) с ренгенопрозрачен пръстен.
Глава – 32 мм или 28 мм външен диаметър, конус 12/14 мм, с размери S, M, L, XL, XXL изработена от FeCrNiMnMoNbN по ISO 5832-9 и CoCrMo (ISO 5832-12) или S, M, L от Bionit, Al203 (ISO 6474-2).
Костен цимент за ацетабуларна капсула, пластичен (без антибиотик);
</t>
  </si>
  <si>
    <t>СИСТЕМА ЗА ТОТАЛНО КОЛЯННО ПРОТЕЗИРАНЕ С ПОСТЕРИОРНА СТАБИЛИЗАЦИЯ (С ПРЕМАХВАНЕ НА ЗАДНА КРЪСТНА ВРЪЗКА)</t>
  </si>
  <si>
    <t xml:space="preserve">Феморален компонент - циментен, материал CoCrMo (ISO 5832-4), медио - латерални размери 60, 64, 68, 72, 76 мм , Антеро-постериорни размери: 57, 60 , 63, 66, 70 мм. Дълбок улей за пателата, възможност за дълбока флексия – до 155º.
Инлей, материал UHMWPE (ISO 5834-1+2) – медио - латерални размери - 64мм,67мм, 70мм, 75мм, 80мм, 85мм; Антеро-постериорни размери – 45, 48, 51, 53, 55 мм и височина 8мм, 10.5мм, 13мм, 15.5мм, 18мм, 20.5мм, 23мм. Фиксирано прикрепяне на инлея към тибиалния компонент. Постериорен стабилизиращ елемент за повишена безопасност от дислокации.
Тибиален компонент циментен от материал CoCrMo (ISO 5832-4) с медио-латерален размер: 64,67, 70, 75, 80, 85 мм, с четири точкова фиксация за намаляване на постериорното износване. Вградена цименто-ограничаваща кутия с височина 1.5 мм за оптимална фиксация на компонента към тибията.
</t>
  </si>
  <si>
    <t>СИСТЕМА ЗА ИНТРАОПЕРАТИВЕН ПУЛС-ЛАВАЖ</t>
  </si>
  <si>
    <t xml:space="preserve">Еднократна система за пулсов лаваж. Продуктът да има ЕС сертификат, а производителят има ISO 13485. Да разполага с с накрайник за спонгеозна кост и накрайник за феморален канал. Собствен източник на енергия. 
Да осъществява два процеса едновременно - иригация и аспирация
</t>
  </si>
  <si>
    <t>Guangzhou Clean Medical, Китай</t>
  </si>
  <si>
    <t>Система за кожно съшиване с метални скоби</t>
  </si>
  <si>
    <t>Еднократна система за кожно съшиване с метални скоби. Размерна гама и брой съшиващи телчета съгласно изискванията - 35 бр. На 5 бр. се осигурява по 1 устройство за махане на "шевовете"</t>
  </si>
  <si>
    <t>MBG, Германия / Promed, Китай</t>
  </si>
  <si>
    <t>Ортопедичен операционен сет - тазобедрена или колянна става</t>
  </si>
  <si>
    <t>Ортопедичен операционен сет за тазобедрена става, включващ еднократни чаршафи и 2 бр. еднократни стерилни хирургични престилки. Сетът да разполага с необходимия стерилен постелъчен материал, така че да отговаря на изискванията към използваната оперативна техника за съответния имплант.</t>
  </si>
  <si>
    <t>СИСТЕМА ЗА МИКСИРАНЕ НА КОСТЕН ЦИМЕНТ</t>
  </si>
  <si>
    <t xml:space="preserve">Еднократна система за подготовка и миксиране на костен цимент. Продуктът да е медицинско изделие и да има ЕС сертификат, а производителят да има ISO 13485. Да осигурява миксирането на цимента във вакуум и да ограничава изпаренията на ММА смеси. Без необходимост от инсталация. С възможност за миксиране на до 120 г костен цимент.
</t>
  </si>
  <si>
    <t>Олекотен ортопедичен гипсовъчен бинт</t>
  </si>
  <si>
    <t>Олекотен ортопедичен гипсовъчен бинт, изработен от полипропилен-полиестерен субстрат, импрегниран с полиуретанова смола, за външна имобилизация при фрактури и навяхвания - 3,6m X 5cm</t>
  </si>
  <si>
    <t>BSN, Delta cast, Кат. № 7227900</t>
  </si>
  <si>
    <t>1 бр/оп</t>
  </si>
  <si>
    <t>Олекотен ортопедичен гипсовъчен бинт, изработен от полипропилен-полиестерен субстрат, импрегниран с полиуретанова смола, за външна имобилизация при фрактури и навяхвания - 3,6m X 7,5cm</t>
  </si>
  <si>
    <t>BSN, Delta cast, Кат. № 7227901</t>
  </si>
  <si>
    <t>Олекотен ортопедичен гипсовъчен бинт, изработен от полипропилен-полиестерен субстрат, импрегниран с полиуретанова смола, за външна имобилизация при фрактури и навяхвания - 3,6m X 10cm</t>
  </si>
  <si>
    <t>BSN, Delta cast, Кат. № 7227902</t>
  </si>
  <si>
    <t>Олекотен ортопедичен гипсовъчен бинт, изработен от полипропилен-полиестерен субстрат, импрегниран с полиуретанова смола, за външна имобилизация при фрактури и навяхвания - 3,6m X 12,5cm</t>
  </si>
  <si>
    <t>BSN, Delta cast, Кат. № 7227903</t>
  </si>
  <si>
    <t>Бързосъхнещ гипсов бинт</t>
  </si>
  <si>
    <t>Бързосъхнещ гипсов бинт за бърза имобилизация-120 секунди, изработен от памучен марлен бинт промазан с гипс. -  2,7m x 10 cm</t>
  </si>
  <si>
    <t>BSN, Marmolita, Кат. № 7200003</t>
  </si>
  <si>
    <t>2 бр/оп</t>
  </si>
  <si>
    <t>Бързосъхнещ гипсов бинт за бърза имобилизация-120 секунди, изработен от памучен марлен бинт промазан с гипс. -   2,7m x 15 cm</t>
  </si>
  <si>
    <t>BSN, Marmolita, Кат. № 7200004</t>
  </si>
  <si>
    <t>Бързосъхнещ гипсов бинт за бърза имобилизация-120 секунди, изработен от памучен марлен бинт промазан с гипс. -  2,7m x 20 cm</t>
  </si>
  <si>
    <t>BSN, Marmolita, Кат. № 7200005</t>
  </si>
  <si>
    <t xml:space="preserve">Бързосъхнещ гипсов бинт, изработен от памучен марлен бинт промазан с гипс. -  2,7m X 5cm </t>
  </si>
  <si>
    <t>BSN, Gypsona,Кат. № 7199315</t>
  </si>
  <si>
    <t>4 бр/оп</t>
  </si>
  <si>
    <t xml:space="preserve">Бързосъхнещ гипсов бинт, изработен от памучен марлен бинт промазан с гипс. -   2,7m X 7,5cm </t>
  </si>
  <si>
    <t>BSN, Gypsona, Кат. № 7199317</t>
  </si>
  <si>
    <t>Бързосъхнещ гипсов бинт, изработен от памучен марлен бинт промазан с гипс. -  2,7m X 10cm</t>
  </si>
  <si>
    <t>BSN, Gypsona, Кат. № 7199319</t>
  </si>
  <si>
    <t>Бързосъхнещ гипсов бинт, изработен от памучен марлен бинт промазан с гипс.-  2,7m X 12,5cm</t>
  </si>
  <si>
    <t>BSN, Gypsona, Кат. № 7199321</t>
  </si>
  <si>
    <t>Синтетична подгипсова подложка (вата)</t>
  </si>
  <si>
    <t>Синтетична подгипсова подложка (вата), съдържаща триклозан.</t>
  </si>
  <si>
    <t>2,7M X 10CM</t>
  </si>
  <si>
    <t>BSN, Soffban Plus, Кат. № 7148201</t>
  </si>
  <si>
    <t>12 бр/оп</t>
  </si>
  <si>
    <t>2,70M X 15CM</t>
  </si>
  <si>
    <t>BSN, Soffban Plus, Кат. № 7148202</t>
  </si>
  <si>
    <t>2,70M X 20CM</t>
  </si>
  <si>
    <t>BSN, Soffban Plus, Кат. № 7148203</t>
  </si>
  <si>
    <t>2,7M X 7,5CM</t>
  </si>
  <si>
    <t>BSN, Soffban Plus, Кат. № 7148204</t>
  </si>
  <si>
    <t>2,7M X 5CM</t>
  </si>
  <si>
    <t>BSN, Soffban Plus, Кат. № 7148205</t>
  </si>
  <si>
    <t>Антибактериална, бяла стерилна лепенка от нетъкан текстил за фиксация на катетри и канюли с V-образна цепнатина.</t>
  </si>
  <si>
    <t>6CMX8CM</t>
  </si>
  <si>
    <t>BSN, Leukomed IV, Кат. № 7238900</t>
  </si>
  <si>
    <t>50 бр/кут</t>
  </si>
  <si>
    <t>Хипоалергична самозалепваща се лепенка от нетъкан текстил</t>
  </si>
  <si>
    <t>Хипоалергична самозалепваща се лепенка от нетъкан текстил  с хипоалергично полиакрилатно покритие, за фиксиране на превръзки, дишаща и предпазваща от мацерация 9,2m X 5cm.</t>
  </si>
  <si>
    <t>Хипоалергична самозалепваща се лепенка от нетъкан текстил  с хипоалергично полиакрилатно покритие, за фиксиране на превръзки, дишаща и предпазваща от мацерация 9,2m X 10cm.</t>
  </si>
  <si>
    <t>Хипоалергична самозалепваща се лепенка от нетъкан текстил  с хипоалергично полиакрилатно покритие, за фиксиране на превръзки, дишаща и предпазваща от мацерация 9,2m X 15cm.</t>
  </si>
  <si>
    <t>Хипоалергична самозалепваща се лепенка от нетъкан текстил  с хипоалергично полиакрилатно покритие, за фиксиране на превръзки, дишаща и предпазваща от мацерация 9,2m X 20cm.</t>
  </si>
  <si>
    <t>Антисептична стерилна тюлена превръзка</t>
  </si>
  <si>
    <t>Антисептична, стерилна тюлена превръзка напоена с 0,5 % хлорхексидин ацетат и парафин 5cmx5cm</t>
  </si>
  <si>
    <t>Smith&amp;nephew,Bactigras, Кат. № 7456</t>
  </si>
  <si>
    <t>Антисептична, стерилна тюлена превръзка напоена с 0,5 % хлорхексидин ацетат и парафин 10cmx10cm</t>
  </si>
  <si>
    <t>Smith&amp;nephew,Bactigras, Кат. № 7457</t>
  </si>
  <si>
    <t>10 бр/кут</t>
  </si>
  <si>
    <t>Антисептична, стерилна тюлена превръзка напоена с 0,5 % хлорхексидин ацетат и парафин 15cmx20cm</t>
  </si>
  <si>
    <t>Smith&amp;nephew,Bactigras, Кат. № 7461</t>
  </si>
  <si>
    <t>Антисептична, стерилна тюлена превръзка напоена с 0,5 % хлорхексидин ацетат и парафин 15cmx1m</t>
  </si>
  <si>
    <t>Smith&amp;nephew,Bactigras, Кат. № 66007505</t>
  </si>
  <si>
    <t>1 ролка/оп</t>
  </si>
  <si>
    <t>Едноседмична вакуум система</t>
  </si>
  <si>
    <t>Едноседмична вакуум система за еднократно ползване,  с две петслойни  превръзки  с размер   ,15cmx20cm</t>
  </si>
  <si>
    <t>Smith&amp;nephew, PICO, Кат. № 66800955</t>
  </si>
  <si>
    <t>Едноседмична вакуум система за еднократно ползване,  с две петслойни  превръзки с размер 20cmx20cm</t>
  </si>
  <si>
    <t>Smith&amp;nephew, PICO, Кат. № 66800957</t>
  </si>
  <si>
    <t xml:space="preserve">Реконструктивен бедрен пирон с фиксация в бедрената шийка посредством 9мм трохантерен винт и 6,5мм антиротационен винт. Дистално заключване с 4,8мм кортикални винтове. Проксимален диаметър на импланта 15мм. Шийно диафизарен ъгъл 135гр. Дължина на импланта 220мм ф10и11мм </t>
  </si>
  <si>
    <t>Sanatmetal, Fi-nail Short</t>
  </si>
  <si>
    <t>Комплект</t>
  </si>
  <si>
    <t>Реконструктивен бедрен пирон с фиксация в бедрената шийка посредством 9мм трохантерен винт и 6,5мм антиротационен винт. Дистално заключване с 4,8мм кортикални винтове. Проксимален диаметър на импланта 15мм. Шийно диафизарен ъгъл 135гр. Дълъг ляв и десен 355,370,385,400,415мм</t>
  </si>
  <si>
    <t>Sanatmetal, Fi-nail Long</t>
  </si>
  <si>
    <t>Интрамедуларен хумерален пирон. Възможност за антеградно и ретроградно поставяне. Четири планово проксимално заключване с кортикални винтове 3,8мм и възможност за дистално двупланово заключване чрез механичен прицел. Заключване на кортикалните винтове към пирона чрез резба.</t>
  </si>
  <si>
    <t>Sanatmetal, Spectrum Humerus</t>
  </si>
  <si>
    <t>Интрамедуларен тибиален пирон.  Трипланово проксимално заключване и възможност за механично заключване на дисталните отвори с 4,8мм кортикални винтове. 15градуса кривина на проксималната част за по-лесно въвеждане на импланта в медуларния канал. Допълнителен дистален отвор с възможност за двупланово заключване.</t>
  </si>
  <si>
    <t>Sanatmetal, Spectrum Tibia</t>
  </si>
  <si>
    <t>Интрамедуларен бедрен пирон за диафизарни фрактури. Заключване с 4бр  4,8мм кортикални винтове в една равнина.</t>
  </si>
  <si>
    <t>Sanatmetal, Spectrum Femur</t>
  </si>
  <si>
    <t xml:space="preserve">Тибиален пирон                                                                                                                                                                                                                        </t>
  </si>
  <si>
    <t>Тибиален пирон.Имплантиране дорзалния вътрешен кортекс. Подходящ за горна и долна 1/3 тибиална фрактура. Два заключващи отвора за стандартно заключване - 1 статичен и 1 динамичен. Проксимално заключване - два заключващи отвора 45 градуса - горен 45 градуса и долен 45 градуса. Дистално заключване с четири отвора. Диаметър 8 мм, 9 мм, 10 мм и дължина от 270 , 285, 300, 315, 330, 345, 360 и 375 мм. Материал Титаниеви, ИСО 5832-III.</t>
  </si>
  <si>
    <t>Фемурален пирон</t>
  </si>
  <si>
    <t>Фемурален пирон. Възможност за антеградно поставяне с три кортикални винта под 12 градуса. Анатомична форма за ляв и десен крайник. Подходящ за горна и долна 1/3 фемурална фрактура. Диаметър 9 мм, 10 мм и 11 мм и дължина от 320, 340, 360, 380, 400, 420, 440, 460 и 480 мм през 20 мм. Кортикални винтове с дължина от 60 до 110 мм през 5 мм. Материал Титаниеви, ИСО 5832-III.</t>
  </si>
  <si>
    <t>Пирон за бедрени
 фрактури</t>
  </si>
  <si>
    <t>Синтезни стедства за проксимални фрактури на бедро. Проксимален диаметър на пирона 15 мм. 6 градуса медиолатерален ъгъл за лесно въвъждане. Удължен в дисталния край. Дължина на импланта 240мм. Канюлиран и неканюлиран пирон за ляв и десен крайник с диаметър 9мм, 10мм и 11мм с дължина от 340, 380 и 420 мм. В комплект с бедрен винт с диаметър 9 мм и дължина от 70, 85, 100 и 115 мм. Бедрен пин с диаметър 6 мми дължина от 55, 70, 85 и 100 мм. Материал Титаниеви, ИСО 5832-III.</t>
  </si>
  <si>
    <t>Прав хумерален титанив пирон къс - ляв и десен</t>
  </si>
  <si>
    <t>Прав хумерален титанив пирон къс - ляв и десен,наканюлиран
Материал: титаний
Размери: дължина 150мм , диаметър Ф7 и Ф8 с проксимално заключващи винтове в две равнини(общо четири на брой) и дистално незаключващи се винтове(един на брой) в две равнини с два отвора по средата.
Винтове: титаниеви Ф3,5 и заключващи спонгиозни Ф4</t>
  </si>
  <si>
    <t>Дълъг хумерален титаниев пирон неканюлиран</t>
  </si>
  <si>
    <t>Дълъг хумерален титаниев пирон неканюлиран
Материал: титаний
Размери: от 190 до 290 мм през 20мм и диаметър Ф7 с 4 проксимални отвора в две равнини на 90° и три дистални отвора в две равнини
Винтове: кортикални Ф3,5 титаниеви</t>
  </si>
  <si>
    <t>Еластични ендери титаниеви</t>
  </si>
  <si>
    <t>Еластични ендери титаниеви с приплеснато ухо
Размери: Ф2, Ф2,5, Ф3, Ф3,5, Ф4 и дължина 500мм</t>
  </si>
  <si>
    <t>Фемурален застопоряващ канюлиран пирон</t>
  </si>
  <si>
    <t>Феморален интрамедуларен застопоряващ канюлиран пирон,с два варианта на проксимално заключване-стандартно и реконструктивно.
Материал: титаниева сплав  с фино плазма разпръснато титаниево покритие на повърхността на пирона за по-добра остеоинтеграция.
Размери: Ф10 и Ф11 и дължина от 340 до 440мм през 20мм
Два отвора проксимална фиксация, единият динамичен, три надлъжни улея по хода на пирона за намаляване на интрамедуларното налягане при въвеждане.
Два отвора дистална фиксация
Винтове: титаниеви Ф5 от 30 до 80мм през 5 мм</t>
  </si>
  <si>
    <t>Бедрен реконструктивен къс пирон</t>
  </si>
  <si>
    <t>Бедрен интрамедуларен реконструктивен къс пирон – титаниев,130 градусов,солиден(неканюлиран) позволяващ имплантирането  два канюлирани застопоряващи винта във бедрената шийка. Три надлъжни улея по хода на пирона за намаляване на интрамедуларното налягане при въвеждане.
Материал: титаниева сплав с фино плазма разпръснато титаниево покритие на повърхността на пирона за по-добра остеоинтеграция.
Размери: Ф11 и Ф13 и дължина 225мм,позволяващ динамично и статично заключване в дисталната си част.
Винтове: титаниеви  проксимални самонарезни с спонгиозна резба Ф8 и дължина от 65 до 125 мм през 5мм, дистални самонарезни  Ф5 от 30 до 80мм през 5мм</t>
  </si>
  <si>
    <t xml:space="preserve">Бедрен реконструктивен дълъг пирон ляв и десен </t>
  </si>
  <si>
    <t>Бедрен интрамедуларен реконструктивен дълъг пирон канюлиран с анатомична извивка, 130 градусов ляв и десен,проксимално разширен  – титаниев, позволяващ поставянето на  два канюлирани  застопоряващи винта във бедрената шийка,с възможност за поставяне на титаниева тапа.И два отвора единият, от които динамичен в дисталната част. Три надлъжни улея по хода на пирона за намаляване на интрамедуларното налягане при въвеждане.
Материал: титаниева сплав с фино плазма разпръснато титаниево покритие на повърхността на пирона за по-добра остеоинтеграция.
Размери: Ф10 и Ф11 и дължина от 340 до 440 през 20мм
Винтове: титаниеви  проксимални с спонгиозна резба Ф8 и дължина от 70 до 120 мм през 5мм, дистални Ф5 от 30 до 80мм през 5мм</t>
  </si>
  <si>
    <t>Тибиален титаниев пирон</t>
  </si>
  <si>
    <t>Тибиален интрамедуларен титаниев пирон с дистална кривина,солиден(неканюлиран)
 Материал: титаниева сплав с фино плазма разпръснато титаниево покритие на повърхността на пирона за по-добра остеоинтеграция.
Размери: Ф8 , Ф9  Ф10  и дължина от 240 до 390 през 15мм с два проксимални отвора единият от които динамичен и четири дистални  отвора в две перпендикулярни равнини,позволяващи заключване на 1 см. от върха.
Винтове: заключващи самонарязващи винтове Ф3,5 и Ф5 .С осигурен специфичен инструментариум за поставяне и отсраняване.</t>
  </si>
  <si>
    <t>Реконструктивен титаниев бедрен пирон</t>
  </si>
  <si>
    <t xml:space="preserve"> Реконструктивен титаниев бедрен пирон – канюлиран,позволяващ имплантирането на  два не канюлирани титаниеви застопоряващи  винта във бедрената шийка и два отвора единият от който динамичен в дисталната част.Материал: титаниева сплав Размери: Ф10 и Ф11 Винтове: титаниеви проксимални спонгиозна резба Ф7 и дължина от 70 до 120мм през 5 мм, дистални Ф5,5 от 25 до 70мм през 5мм.</t>
  </si>
  <si>
    <t>Къс реконструктивен титаниев бедрен пирон</t>
  </si>
  <si>
    <t xml:space="preserve"> Къс реконструктивен титаниев бедрен пирон,неканюлиран, позволяващ имплантирането на  два неканюлирани титаниеви застопоряващи  винта във бедрената шийка и два отвора единият от който динамичен в дисталната част.  Материал: титаниева сплав,Размери: Ф10 и Ф11 и Ф12,Винтове: титаниеви проксимални спонгиозна резба Ф7 и дължина от 70 до 120мм     през 5мм, дистални Ф5,5 от 25 до 70мм през 5мм</t>
  </si>
  <si>
    <t>Стандартен титаниев фемурален пирон</t>
  </si>
  <si>
    <t xml:space="preserve">Стандартен титаниев фемурален пирон – канюлиран.Два отвора единият от които динамичен в проксималната част и два отвора единият от които динамичен в дисталната част.
Материал: титаниева сплав ,Размери: Ф10 и Ф11
Винтове: титаниеви проксимални  и дистални Ф5,5 от 25 до 70мм през 5мм
</t>
  </si>
  <si>
    <t>Тристранен Тибиален пирон</t>
  </si>
  <si>
    <t xml:space="preserve"> Тристранен Тибиален пирон – неканюлиран,тристранен с размери на всяка една от траните за Ф 8 по 8 мм, а Ф 9 по 9мм.
Материал: 316L- Stainless steel  
Размери: Ф 8 с дължина( ) и Ф 9 с дължина ( )
Винтове: В приксималната част има два отвора единият от който динамичен за финтове Ф 4,5 и два отвора в дисталната част за винтове с размер Ф 4 .
</t>
  </si>
  <si>
    <t>Четиристранен Хумерален пирон</t>
  </si>
  <si>
    <t xml:space="preserve">Четиристранен Хумерален пирон – неканюлиран,четиристанен с размери на всяка една от страните за Ф 7 - две страни по 5мм и две страни по 7мм, а за Ф 8 две от станите са по   и две от страните по  
Материал: 316L- Stainless steel  
Размери: Ф7 с дължина ( ) и Ф8 с дължина ( ) 
Винтове: С два отвора един в проксималната част и един в дисталната част с размери на винтовите Ф 4,5 в проксималната част и Ф 4 в дисталната част .
</t>
  </si>
  <si>
    <t>ПЛАКА</t>
  </si>
  <si>
    <t>Титаниева заключваща плака за дистален радиус.  Полиаксиални отвори за 2,4мм заключващи винтове с девиация +-15градуса.  Анатомично оформен контур на плаката.</t>
  </si>
  <si>
    <t>Sanatmetal, Vortex Distal Radius</t>
  </si>
  <si>
    <t xml:space="preserve">Комплект </t>
  </si>
  <si>
    <t xml:space="preserve">Титаниева клавикуларна (hook) плака в комплект с 3,5мм титаниеви винтове </t>
  </si>
  <si>
    <t>Sanatmetal</t>
  </si>
  <si>
    <t xml:space="preserve">Калканеарна плака стоманена в комплект със спонгиозни 4мм винтове </t>
  </si>
  <si>
    <t>Титаниева заключваща плака за проксимален хумерус.  Полиаксиални отвори за 3,5мм заключващи винтове с девиация +-15градуса.  Анатомично оформен контур на плаката с 9 отвора на главата и водач за полиаксиално или стандартно заключване на винтовете. 6,8,10,</t>
  </si>
  <si>
    <t>Sanatmetal, Vortex Proximal Humerus</t>
  </si>
  <si>
    <t>Титаниева заключваща плака за дистална тибия.  Полиаксиални отвори за 3,5мм заключващи винтове с девиация +-15градуса.  Анатомично оформен контур на плаката с водач за полиаксиално или стандартно заключване на винтовете. 6,8,10,12,14,16,18 отвора на плака</t>
  </si>
  <si>
    <t>Sanatmetal, Vortex Distal Tibia</t>
  </si>
  <si>
    <t>ЦИМЕНТНА ТАЗОБЕДРЕНА ЕНДОПРОТЕЗА</t>
  </si>
  <si>
    <t>Циментна тазобедрена ендопротеза. Мюлеров тип стебло с 10 размера (1-130mm,2-140mm,3-145mm,4-150mm,5-155mm,6-160mm,7-165mm,8-170mm,9-180,10-190mm). Материал на стеблото – REX стомана с високо азотно съдържание. Бедрена глава 28 и 32мм 6 размера изработена от REX стомана с високо азотно съдържание. Ацетабулум с размери от 42 до 62 неутрален или с антилуксационен с 10° яка.</t>
  </si>
  <si>
    <t>Sanatmetal, Pannon - C</t>
  </si>
  <si>
    <t>ЦИМЕНТНА КОЛЯННА ЕНДОПРОТЕЗА</t>
  </si>
  <si>
    <t>Циментна колянна ендопротеза с  премахване на задната кръстна връзка. Феморална компонента 8 размера с вградена вътрешна ротация и асиметрични кондили.  Асиметрична тибиална компонента  с анатомична форма, полирана повърхност,fixed bearing и размери: 1(42/60mm) 2(45/64mm) 3(48/68mm)4(50/71mm) 5(52/74mm) 6(54/77mm) 7(56/81mm) 8(59/85mm).   Инсерт от крослинк полиетилен с дебелини  9,11,13,15,18,21мм.</t>
  </si>
  <si>
    <t>Smith&amp;Nephew, Genesis II</t>
  </si>
  <si>
    <t>Циментна колянна ендопротеза с  премахване на задната кръстна връзка – Ревизионна.Феморална компонента 8 размера с вградена вътрешна ротация и асиметрични кондили.  Асиметрична тибиална компонента  с анатомична форма, полирана повърхност,fixed bearing и размери: 1(42/60mm) 2(45/64mm) 3(48/68mm)4(50/71mm) 5(52/74mm) 6(54/77mm) 7(56/81mm) 8(59/85mm).   Инсерт от крослинк полиетилен с дебелини  9,11,13,15,18,21мм. Подложка 10 или 15мм за тибиалната компонента и стебло за нея.</t>
  </si>
  <si>
    <t>Smith&amp;Nephew, Genesis II Revision</t>
  </si>
  <si>
    <r>
      <t xml:space="preserve">Циментна колянна ендопротеза с  премахване на задната кръстна връзка. Феморална компонента 8 размера с вградена вътрешна ротация и асиметрични кондили.  </t>
    </r>
    <r>
      <rPr>
        <b/>
        <u/>
        <sz val="8"/>
        <color indexed="8"/>
        <rFont val="Arial"/>
        <family val="2"/>
        <charset val="204"/>
      </rPr>
      <t xml:space="preserve">Покритие OXINIUM (циркониев оксид) на бедрената компонента. </t>
    </r>
    <r>
      <rPr>
        <b/>
        <sz val="8"/>
        <color indexed="8"/>
        <rFont val="Arial"/>
        <family val="2"/>
        <charset val="204"/>
      </rPr>
      <t>Асиметрична тибиална компонента  с анатомична форма, полирана повърхност,fixed bearing и размери: 1(42/60mm) 2(45/64mm) 3(48/68mm)4(50/71mm) 5(52/74mm) 6(54/77mm) 7(56/81mm) 8(59/85mm).   Инсерт от крослинк полиетилен с дебелини  9,11,13,15,18,21мм.</t>
    </r>
  </si>
  <si>
    <t>Smith&amp;Nephew, Genesis II Oxinium</t>
  </si>
  <si>
    <t>БЕЗЦИМЕНТНА ТАЗОБЕДРЕНА ЕНДОПРОТЕЗА</t>
  </si>
  <si>
    <r>
      <t xml:space="preserve">Безциментна тазобедрена ендопротеза с бедрено стебло с хидрокси апатитно покритие на цялото стебло (80µm +- 20µm). Възможност за използване на стандартно стебло 135°(размери от 0 до 8) или латерализирано 126° (размери от 1 до 8). Дължина на стеблото по размери </t>
    </r>
    <r>
      <rPr>
        <b/>
        <sz val="8"/>
        <color indexed="8"/>
        <rFont val="Arial"/>
        <family val="2"/>
        <charset val="204"/>
      </rPr>
      <t>0</t>
    </r>
    <r>
      <rPr>
        <sz val="8"/>
        <color indexed="8"/>
        <rFont val="Arial"/>
        <family val="2"/>
        <charset val="204"/>
      </rPr>
      <t xml:space="preserve">(125,5) </t>
    </r>
    <r>
      <rPr>
        <b/>
        <sz val="8"/>
        <color indexed="8"/>
        <rFont val="Arial"/>
        <family val="2"/>
        <charset val="204"/>
      </rPr>
      <t>1</t>
    </r>
    <r>
      <rPr>
        <sz val="8"/>
        <color indexed="8"/>
        <rFont val="Arial"/>
        <family val="2"/>
        <charset val="204"/>
      </rPr>
      <t xml:space="preserve">(131,5) </t>
    </r>
    <r>
      <rPr>
        <b/>
        <sz val="8"/>
        <color indexed="8"/>
        <rFont val="Arial"/>
        <family val="2"/>
        <charset val="204"/>
      </rPr>
      <t>2</t>
    </r>
    <r>
      <rPr>
        <sz val="8"/>
        <color indexed="8"/>
        <rFont val="Arial"/>
        <family val="2"/>
        <charset val="204"/>
      </rPr>
      <t>(135,5)</t>
    </r>
    <r>
      <rPr>
        <b/>
        <sz val="8"/>
        <color indexed="8"/>
        <rFont val="Arial"/>
        <family val="2"/>
        <charset val="204"/>
      </rPr>
      <t xml:space="preserve"> 3</t>
    </r>
    <r>
      <rPr>
        <sz val="8"/>
        <color indexed="8"/>
        <rFont val="Arial"/>
        <family val="2"/>
        <charset val="204"/>
      </rPr>
      <t xml:space="preserve">(139,5) </t>
    </r>
    <r>
      <rPr>
        <b/>
        <sz val="8"/>
        <color indexed="8"/>
        <rFont val="Arial"/>
        <family val="2"/>
        <charset val="204"/>
      </rPr>
      <t>4</t>
    </r>
    <r>
      <rPr>
        <sz val="8"/>
        <color indexed="8"/>
        <rFont val="Arial"/>
        <family val="2"/>
        <charset val="204"/>
      </rPr>
      <t xml:space="preserve">(143,5) </t>
    </r>
    <r>
      <rPr>
        <b/>
        <sz val="8"/>
        <color indexed="8"/>
        <rFont val="Arial"/>
        <family val="2"/>
        <charset val="204"/>
      </rPr>
      <t>5</t>
    </r>
    <r>
      <rPr>
        <sz val="8"/>
        <color indexed="8"/>
        <rFont val="Arial"/>
        <family val="2"/>
        <charset val="204"/>
      </rPr>
      <t xml:space="preserve">(147,5) </t>
    </r>
    <r>
      <rPr>
        <b/>
        <sz val="8"/>
        <color indexed="8"/>
        <rFont val="Arial"/>
        <family val="2"/>
        <charset val="204"/>
      </rPr>
      <t>6</t>
    </r>
    <r>
      <rPr>
        <sz val="8"/>
        <color indexed="8"/>
        <rFont val="Arial"/>
        <family val="2"/>
        <charset val="204"/>
      </rPr>
      <t xml:space="preserve">(151,5) </t>
    </r>
    <r>
      <rPr>
        <b/>
        <sz val="8"/>
        <color indexed="8"/>
        <rFont val="Arial"/>
        <family val="2"/>
        <charset val="204"/>
      </rPr>
      <t>7</t>
    </r>
    <r>
      <rPr>
        <sz val="8"/>
        <color indexed="8"/>
        <rFont val="Arial"/>
        <family val="2"/>
        <charset val="204"/>
      </rPr>
      <t xml:space="preserve">(155,5) </t>
    </r>
    <r>
      <rPr>
        <b/>
        <sz val="8"/>
        <color indexed="8"/>
        <rFont val="Arial"/>
        <family val="2"/>
        <charset val="204"/>
      </rPr>
      <t>8</t>
    </r>
    <r>
      <rPr>
        <sz val="8"/>
        <color indexed="8"/>
        <rFont val="Arial"/>
        <family val="2"/>
        <charset val="204"/>
      </rPr>
      <t>(159,5) Глави с диаметър 28мм или 32мм. Ацетабулум с безциментно закрепване ( без отвори или с 3 отвора за закрепване) с покритие хидрокси апатит и размери от 46мм до 68мм. Инсерти от крос линк полиетилен.</t>
    </r>
  </si>
  <si>
    <t>КОМПЛЕКТИ ОТСТЕОСИНТЕЗНИ СРЕДСТВА ЗА ИНТРАМЕДУЛАРНА ФИКСАЦИЯ НА ФРАКТУРИ</t>
  </si>
  <si>
    <t xml:space="preserve">Компресивен, еластичен интрамедуларен солиден пирон за фрактури на клавикула.                                                                                                                       Дължина 200 мм; дебелина 2,8 мм, двойно резбован в двата края на пирона. Изработен от титан отговарящ на ISO 5832-2 и ISO 10993-1 за биосъвместимост.                                                                                                                                      </t>
  </si>
  <si>
    <t>ЕЛЕКТРО МЕД БЪЛГАРИЯ ЕООД</t>
  </si>
  <si>
    <t>Mahe Medical Germany</t>
  </si>
  <si>
    <t>1 бр. в найлонова нестерилна опаковка</t>
  </si>
  <si>
    <t>Комплект канюлиран, интрамедуларен, заключващ пирон за проксимална и дистална хумерална фрактура с възможност за антиградно и ретроградно приложение и заключване на пирона -  проксимално чрез 4 бр. заключващи винта Ø 3,9 мм и дистално чрез 3 бр. винта Ø 3,9 мм                                                                                                             Канюлиран хумерален пирон с комбинирано антиградно и ретроградно приложение с възможност за заключване проксимално и дистално в 2 равнини - под 90° и 180°. Дебелина на дисталната част на пирона Ø 7,0 мм; Ø 8,0 мм ; Ø 9,0 мм и дължина от 180 мм до 310 мм. Комплектът да е изработен от титан отговарящ на ISO 5832-2 и ISO 10993-1 за биосъвместимост.</t>
  </si>
  <si>
    <t xml:space="preserve">Комплект солиден, интрамедуларен, заключващ пирон за проксимална  хумерална фрактура и заключване на пирона -  проксимално чрез 3 бр. заключващи винта Ø 3,4 мм и дистално чрез 2 бр. винта Ø 3,4 мм                                                               Солиден хумерален пирон с  дебелина на дисталната част Ø 6,5 мм и Ø 7,5 мм. Дължина от 220 мм до 280 мм.  Комплектът за е изработен от титан.                                                                                    </t>
  </si>
  <si>
    <t>Samay Surgical Pvt Ltd</t>
  </si>
  <si>
    <t>Еластичен, интрамедуларен, солиден пирон за фрактури на улна, радиус и хумерус.</t>
  </si>
  <si>
    <t>Дебелини Ø 2,5 мм; Ø 3,0 мм; Ø 3,5 мм; Ø 4,0; Ø 4,5 мм. Дължина 440 мм. Изработен от титан отговарящ на ISO 5832-2 и ISO 10993-1 за биосъвместимост.</t>
  </si>
  <si>
    <t>бр.</t>
  </si>
  <si>
    <t>Комплект солиден, интрамедуларен, заключващ пирон за фрактури на улна. Заключването на пирона, проксимално да става чрез 3 бр. заключващи винта Ø 3,5 мм.                                                                                                                                                                                                                                                                     Солиден анатомичен, ретрограден пирон за фрактури на улна с  дебелина на проксималната част Ø 3,6 мм и дължина от 230 мм. Комплектът за е изработен от медицинска стомана.</t>
  </si>
  <si>
    <t>Комплект солиден, интрамедуларен, заключващ пирон за фрактури на радиус. Заключването на пирона проксимално да става чрез 1 бр. заключващ винт Ø 3,5 мм.                                                                                                                                                                                 Солиден анатомичен, антиграден пирон за фрактури на радиус с  дебелина на проксималната част Ø 3,6 мм и дължина от 230 мм. Комплектът за е изработен от медицинска стомана.</t>
  </si>
  <si>
    <t>Комплект канюлиран, интрамедуларен, заключващ реконструктивен пирон за трохантерна фрактура със заключване към бедрената шийка с един централен винт, който се застопорява, чрез фиксиращ винт. Дистално заключване на пирона да става с 1 бр. Ø 4,9 мм винт.                                                                                                                             Канюлиран интрамедуларен пирон - къс; 125° с дебелина в проксималния край - Ø 15,5 мм и  Ø 10,0 мм в дисталната част; дължина 180 мм. Заключващ болт - дебелина Ø 10,5 мм и  дължини от 75 мм до 145 мм. Дистален винт - дебелина 4,9 мм и дължини от  20 мм до 100 мм. Комплектът да е изработен от титан отговарящ на ISO 5832-3 и ISO 10993-1 за биосъвместимост.</t>
  </si>
  <si>
    <t>Комплект канюлиран, интрамедуларен, заключващ реконструктивен пирон за трохантерна фрактура със заключване към бедрената шийка с един централен винт, който се застопорява, чрез фиксиращ винт. Дистално заключване на пирона да става с 2 бр. винтове.                                                                                                                           Канюлиран интрамедуларен пирон - къс; 130° с дебелина в проксималния край - Ø 15,5 мм и  Ø 10,0 мм в дисталната част; дължина 220 мм. Заключващ винт - дебелина Ø 10,5 мм и  дължини от 75 мм до 145 мм. Дистален винт - дебелина 4,9 мм и дължини от  20 мм до 100 мм. Комплектът да е изработен от медицинска стомана отговаряща на ISO 5832-1 и ISO 10993-1 за биосъвместимост.</t>
  </si>
  <si>
    <t>Комплект канюлиран, интрамедуларен, заключващ реконструктивен пирон за трохантерна фрактура със заключване към бедрената шийка с два винта: централен (компресивен) и антиротационен, с различен диаметър. Дисталното заключване на пирона да става с 2 бр. винтове.                                                                                                                                                                            Канюлиран интрамедуларен пирон - къс; 135° с дебелина в проксималния край - Ø 15,5 мм и  Ø 10,0 мм в дисталната част; дължина 240 мм. Заключващи проксимално винтове - дебелина на централния (компресивен) винт - Ø 8,0 мм и  дължини от 75 мм до 145 мм; дебелина на антиротационния винт - Ø 6,3 мм и  дължини от 75 мм до 145 мм. Дистален винт - дебелина 4,9 мм и дължини от  20 мм до 100 мм. Комплектът да е изработен от титан.</t>
  </si>
  <si>
    <t>Комплект канюлиран, интрамедуларен, заключващ реконструктивен пирон за фемурална фрактура със заключване към бедрената шийка с един централен винт, който се застопорява, чрез фиксиращ винт. Дистално заключване на пирона да става с 2 бр. винтове.                                                                                                                           Канюлиран интрамедуларен пирон - дълъг; 130° с дебелина в проксималния край - Ø 15,5 мм и  Ø 10,0 мм в дисталната част; дължина от 300 мм до 420 мм. Заключващ винт - дебелина Ø 10,5 мм и  дължини от 75 мм до 145 мм. Дистален винт - дебелина 4,9 мм и дължини от  20 мм до 100 мм. Комплектът да е изработен от медицинска стомана отговарящ на ISO 5832-1 и ISO 10993-1 за биосъвместимост.</t>
  </si>
  <si>
    <t>Комплект канюлиран, интрамедуларен, заключващ реконструктивен пирон за фемурална фрактура със заключване към бедрената шийка с два винта: централен (компресивен) и антиротационен, с различен диаметър. Дисталното заключване на пирона да става с 2 бр. винтове.                                                                                                                             Канюлиран интрамедуларен пирон с медиална извивка от 4° - дълъг; 135°, с дебелина в проксималния край - Ø 15,5 мм и  Ø 10,0 мм в дисталната част; дължина от 300 мм до 420 мм. Заключващи винтове - дебелина на централния (компресивен) винт - Ø 8,0 мм и  дължини от 75 мм до 145 мм; дебелина на антиротационен винт - Ø 6,3 мм и  дължини от 75 мм до 145 мм. Дистален винт - дебелина 4,9 мм и дължини от  20 мм до 100 мм. Комплектът да е изработен от титан.</t>
  </si>
  <si>
    <t>Комплект солиден, интрамедуларен, заключващ пирон за фемурална фрактура с възможност за антиградно и ретроградно приложение и заключващ се  проксимално чрез 4 бр. заключващи винтове Ø 5,0 мм и дистално чрез 2 бр. винтове Ø 4,5 мм                                                                                                                                                                Солиден интрамедуларен пирон; с дебелина на проксималния край Ø 13,0 мм. Дистална дебелина на пирона Ø 8,0 мм и  Ø 9,0 мм. Дължини от 300 мм до 420 мм. Комплектът да е изработен от титан отговарящ на ISO 5832-3 и ISO 10993-1 за биосъвместимост</t>
  </si>
  <si>
    <t>Комплект канюлиран, интрамедуларен, заключващ пирон за фемурална фрактура с възможност за антиградно и ретроградно приложение и заключващ се  проксимално чрез 4 бр. заключващи винтове Ø 5,0 мм и дистално чрез 2 бр. винтове Ø 5,0 мм                                                                                                                                                      Канюлиран интрамедуларен пирон; с дебелина на проксималния край Ø 13,0 мм. Дистална дебелина на пирона Ø 10,0 мм и Ø 11,0 мм . Дължини от 300 мм до 440 мм. Комплектът да е изработен от титан отговарящ на ISO 5832-3 и ISO 10993-1 за биосъвместимост</t>
  </si>
  <si>
    <t>Комплект солиден, интрамедуларен, заключващ пирон за тибиална фрактура с възможност за комбинирано проксимално заключване в три равнини: под 45°;  90° и 180° чрез 4 бр. заключващи винтове Ø 4,5 мм и дистално чрез 2 бр. винтове Ø 5,0 мм                                                                                                                                                                      Солиден интрамедуларен пирон; с дебелина на проксималния край Ø 13,0 мм. Дистална дебелина на пирона Ø 8,0 мм; Ø 9,0 мм и Ø 10 мм. Дължини от 255 мм до 420 мм. Комплектът да е изработен от титан отговарящ на ISO 5832-3.и ISO 10993-1 за биосъвместимост</t>
  </si>
  <si>
    <t>Комплект канюлиран, интрамедуларен, заключващ пирон за тибиална фрактура с възможност за комбинирано проксимално заключване в три равнини: под 45°;  90° и 180° чрез 4 бр. заключващи винтове Ø 4,5 мм и дистално чрез 2 бр. винтове Ø 5,0 мм                                                                                                                                                                                Канюлиран интрамедуларен пирон; с дебелина на проксималния край Ø 13,0 мм. Дистална дебелина на пирона Ø 11,0 мм и Ø 12 мм. Дължини от 255 мм до 380 мм. Комплектът да е изработен от титан отговарящ на ISO 5832-3.и ISO 10993-1 за биосъвместимост</t>
  </si>
  <si>
    <t xml:space="preserve">Комплект солиден, интрамедуларен, заключващ пирон за фибуларна фрактура с възможност за комбинирано заключване в две равнини: под  90° и 180° чрез 4 бр. заключващи винтове Ø 3,5 мм .                                                                                         Солиден интрамедуларен пирон, с дебелина Ø 3,6 мм и дължини от 110 мм; 145 мм и 180 мм. Комплектът да е изработен от титан отговарящ на ISO 5832-3 и ISO 10993-1 за биосъвместимост.                                                                                                                     </t>
  </si>
  <si>
    <t>КОМПЛЕКТИ ОТ ЗАКЛЮЧВАЩИ  ПЛАКИ СЪС ЗАКЛЮЧВАЩИ ВИНТОВЕ</t>
  </si>
  <si>
    <t>Заключваща анатомично контурирана плака за акромио клавикуларна фрактура на ключицата. (комплект със заключващи винтове Ø 2,7 мм и кортикални Ø 3,5 мм)                                                  Заключваща плака, нисък контакт, дължини от 4 до 7 отвора; лява и дясна                                                        Комплектът да е изработен от титан отговарящ на ISO 5832-2 и ISO 10993-1 за биосъвместимост.</t>
  </si>
  <si>
    <t>Заключваща анатомично контурирана плака за медиална фрактура на ключица. (комплект със заключващи и кортикални винтове Ø 3,5 мм)                                                                      Заключваща плака, нисък контакт, дължини от 5 до 9 отвора; лява и дясна. Комплектът да е изработен от титан отговарящ на ISO 5832-2 и ISO 10993-1 за биосъвместимост</t>
  </si>
  <si>
    <t>.</t>
  </si>
  <si>
    <t>Заключваща анатомично контурирана плака за фрактура на лопатката. (комплект със заключващи винтове Ø 2,7 мм)                                                                                             Заключваща плака от 9 до 13 отвора; лява и дясна. Комплектът да е изработен от титан отговарящ на ISO 5832-2 и ISO 10993-1 за биосъвместимост.</t>
  </si>
  <si>
    <t>Заключваща анатомично контурирана плака за проксимална хумерална фрактура. (комплект с Ø 3,5 мм и Ø 2,7 мм заключващи и Ø 4,0 мм спонгиозни винтове)                                    3 дистални отвора; дължина 90 мм.                                                                                                                                                                                                                      Комплектът да е изработен от титан отговарящ на ISO 5832-2 и ISO 10993-1 за биосъвместимост.</t>
  </si>
  <si>
    <t>Заключваща плака за медиална фрактура на улна и радиус - права, нисък контакт. (комплект с Ø 3,5 мм и Ø 2,7 мм заключващи винтове и Ø 4,0 мм спонгиозни винтове)                                                                                                                                                                                                                                                                                   от 6 до 12 отвора;                                                                                                         Комплектът да е изработен от титан отговарящ на ISO 5832-2 и ISO 10993-1 за биосъвместимост.</t>
  </si>
  <si>
    <t>Заключваща плака за медиална фрактура на улна, радиус - права, реконструктивна. (комплект с Ø 2,7 мм заключващи винтове)                                                                от 5 до 22 отвора за заключващи винтове; Комплектът да е изработен от титан отговарящ на ISO 5832-2 и ISO 10993-1 за биосъвместимост.</t>
  </si>
  <si>
    <t xml:space="preserve">Заключваща плака за медиална фрактура на улна и радиус - права, реконструктивна. (комплект с Ø 2,7 мм заключващи винтове и Ø 4,0 мм спонгиозни винтове)                                                                                                                                                        от 5 до 22 комбинирани отвора; Комплектът да е изработен от титан отговарящ на ISO 5832-2 и ISO 10993-1 за биосъвместимост.                                                                                                                                                                      </t>
  </si>
  <si>
    <t>Заключваща плака за дистална фрактура на радиус - анатомично контурирана                                                                                                          (комплект с Ø 2,7 мм заключващи винтове и Ø 4,0 мм спонгиозни винтове)                                                                                                                                                                                              Дорсален аспект; 3/5 отвора; дължина 63 мм; лява и дясна; Комплектът да е изработен от титан отговарящ на ISO 5832-2 и ISO 10993-1 за биосъвместимост.</t>
  </si>
  <si>
    <t>Заключваща плака за дистална фрактура на радиус - анатомично контурирана                                                                                                                  (комплект с Ø 2,7 мм заключващи винтове и Ø 4,0 мм спонгиозни винтове)                                            Воларен аспект; 3/5 отвора; дължина 62 мм;                                                                    Комплектът да е изработен от титан отговарящ на ISO 5832-2 и ISO 10993-1 за биосъвместимост.</t>
  </si>
  <si>
    <t>Заключваща плака за дистална медиална фрактура на хумерус - анатомично контурирана. (комплект със заключващи винтове Ø 2,7 мм и спонгиозни винтове Ø 4,0 мм)                                                                                                                                                                                      от 7 до 15 отвора;  метафизарна; подсилена. Комплектът да е изработен от титан отговарящ на ISO 5832-2 и ISO 10993-1 за биосъвместимост.</t>
  </si>
  <si>
    <t>Заключваща плака за дистална медиална фрактура на хумерус - анатомично контурирана.  (комплект със заключващи винтове Ø 3,5 мм и Ø 2,7 мм и спонгиозни винтове Ø 4,0 мм)                                                                                                                                                                от 6 до 14 отвора;                                                                                                         Комплектът да е изработен от титан отговарящ на ISO 5832-2 и ISO 10993-1 за биосъвместимост.</t>
  </si>
  <si>
    <t>Заключваща плака за дистална латерална  фрактура на хумерус - анатомично контурирана. (комплект със заключващи винтове Ø 2,7 мм и спонгиозни винтове Ø 4,0 мм)                                                                                                                                                                  от 6 до 14 отвора;                                                                                                        Комплектът да е изработен от титан отговарящ на ISO 5832-2 и ISO 10993-1 за биосъвместимост.</t>
  </si>
  <si>
    <t>Заключваща анатомично контурирана плака за фрактура на олекранон. (комплект със заключващи Ø 3,5 и Ø 2,7 мм и спонгиозни Ø 4,0 мм винтове)                                                                                от 2 до 12 отвора;  Комплектът да е изработен от титан отговарящ на ISO 5832-2 и ISO 10993-1 за биосъвместимост.</t>
  </si>
  <si>
    <t>Заключваща анатомично контурирана плака за акромио клавикуларна фрактура на ключицата. (комплект със заключващи винтове Ø 2,7 мм и кортикални Ø 3,5 мм)                                                  Заключваща плака, нисък контакт, дължини от 4 до 7 отв                                                                                             Заключваща плака, нисък контакт, дължини от 4 до 7 отвора; лява и дясна. Комплектът да е изработен от медицинска стомана отговаряща на ISO 5832-1 и ISO 10993-1 за биосъвместимост.</t>
  </si>
  <si>
    <t>Заключваща анатомично контурирана плака за медиална фрактура на ключица. (комплект със заключващи и кортикални винтове Ø 3,5 мм)                                                                      Заключваща плака, нисък контакт, дължини от 5 до 9 отвора                                                                                Заключваща плака, нисък контакт, дължини от 5 до 9 отвора; лява и дясна. Комплектът да е изработен от медицинска стомана отговаряща на ISO 5832-1 и ISO 10993-1 за биосъвместимост.</t>
  </si>
  <si>
    <t xml:space="preserve">Заключваща плака за проксимална хумерална фрактура, анатомично контурирана - тип "Филос". (комплект с Ø 3,5 мм заключващи винтове)                                                                                            с 3; 5; 8 комбинирани отвора в дисталната част; Комплектът да е изработен от медицинска стомана. </t>
  </si>
  <si>
    <t>Заключваща плака за дистална медиална фрактура на хумерус - анатомично контурирана. (комплект със заключващи винтове Ø 2,7 мм и спонгиозни винтове Ø 4,0 мм)                                                                                                                                                                               от 7 до 15 отвора;  метафизарна; подсилена. Комплектът да е изработен от медицинска стомана отговаряща на ISO 5832-1 и ISO 10993-1 за биосъвместимост.</t>
  </si>
  <si>
    <t>Заключваща плака за дистална медиална фрактура на хумерус - анатомично контурирана.  (комплект със заключващи винтове Ø 3,5 мм и Ø 2,7 мм и спонгиозни винтове Ø 4,0 мм)                                                                                                                                        от 3 до 14 отвора;                                                                                                        Комплектът да е изработен от медицинска стомана отговаряща на ISO 5832-1 и ISO 10993-1 за биосъвместимост.</t>
  </si>
  <si>
    <t>Заключваща плака за дистална латерална  фрактура на хумерус - анатомично контурирана. (комплект със заключващи винтове Ø 2,7 мм и спонгиозни винтове Ø 4,0 мм)                                                                                                                                                      от 3 до 14 отвора;                                                                                                         Комплектът да е изработен от медицинска стомана отговаряща на ISO 5832-1 и ISO 10993-1 за биосъвместимост.</t>
  </si>
  <si>
    <t>Заключваща анатомично контурирана плака за фрактура на олекранон. (комплект със заключващи Ø 3,5 и Ø 2,7 мм и спонгиозни Ø 4,0 мм винтове)                                                                                от 2 до 12 отвора;  Комплектът да е и от 2 до 12 отвора;  Комплектът да е изработен от титан отговарящ на ISO 5832-2 и ISO 10993-1 за биосъвместимост.</t>
  </si>
  <si>
    <t>Заключваща плака за медиална фрактура на улна и радиус - права, нисък контакт                                                                                                                      (комплект с Ø 3,5 мм заключващи винтове)                                                                                                    от 6 до 12 комбинирани отвора; Комплектът да е изработен от медицинска стомана.</t>
  </si>
  <si>
    <t>Заключваща плака за медиална фрактура на улна и радиус - права, реконструктивна                                                                                                              (комплект с Ø 3,5 мм заключващи винтове)                                                                                                              от 6 до 16 комбинирани отвора;                                                                                 Комплектът да е изработен от медицинска стомана.</t>
  </si>
  <si>
    <t>Заключваща плака за дистална фрактура на радиус - анатомично контурирана                    (комплект с Ø 3,5 мм заключващи винтове)                                                                                                             Дорсален аспект; 3/4 отвора; лява и дясна;                                                          Комплектът да е изработен от медицинска стомана.</t>
  </si>
  <si>
    <t>Заключваща плака за дистална  фрактура на радиус - анатомично контурирана                 (комплект с Ø 3,5 мм заключващи винтове)                                                                                                    Воларен аспект; 3/4 отвора;                                                                                            Комплектът да е изработен от медицинска стомана</t>
  </si>
  <si>
    <t>Заключваща плака за субтрохантерна фрактура на фемур - тип "DHS"                                                                      (комплект с компресивен винт; динамичен болт и заключващи винтове Ø 5,0 мм)                          135°; от 3 до 6 отвора; нисък контакт                                                             Комплектът да е изработен от медицинска стомана.</t>
  </si>
  <si>
    <t>Заключваща анатомично контурирана плака за фиксация на проксимални и перипротезни фрактури на фемур. (комплект със заключващи винтове Ø 5,0 мм)                                            от 5 до 13 отвора и съответно дължини от 159 мм до 319 мм; лява и дясна                                                        Комплектът да е изработен от титан отговарящ на ISO 5832-2 и ISO 10993-1 за биосъвместимост.</t>
  </si>
  <si>
    <t>Заключваща плака за медиална фрактура на фемур - тип "Права - широка - нисък контакт"                                                                                                                                                                                   (комплект със заключващи винтове Ø 5,0 мм)                                                                                                от 8 до 16 отвора;                                                                                                      Комплектът да е изработен от медицинска стомана.</t>
  </si>
  <si>
    <t>Заключваща плака за дистална фрактура на фемур - тип "Лист"; анатомично контурирана                                                                                                                                                                                         (комплект със заключващи винтове Ø 5,0 мм)                                                                                                                      от 7 до 13 отвора; лява и дясна;                                                                               Комплектът да е изработен от медицинска стомана.</t>
  </si>
  <si>
    <t>Заключваща плака за проксимална фрактура на тибия; анатомично контурирана                                                                                                                                          (комплект със заключващи винтове Ø 5,0 мм)                                                                                                  от 5 до 9 отвора;                                                                                                          Комплектът да е изработен от медицинска стомана.</t>
  </si>
  <si>
    <t>Заключваща плака за проксимална - латерална фрактура на тибия; анатомично контурирана.                                                                                                                 (комплект със заключващи винтове Ø 5,0 мм)                                                                                      от 5 до 9 отвора; лява и дясна                                                                                 Комплектът да е изработен от медицинска стомана.</t>
  </si>
  <si>
    <t>Заключваща плака за проксимална - медиална фрактура на тибия; анатомично контурирана.                                                                                                                 (комплект със заключващи винтове Ø 3,5 мм)                                                                                          от 4 до 14 отвора; лява и дясна                                                                               Комплектът да е изработен от медицинска стомана.</t>
  </si>
  <si>
    <t>Заключваща плака за медиална фрактура на тибия - "Права - широка - нисък контакт" (комплект със заключващи винтове Ø 5,0 мм)                                                                          от 8 до 12 отвора;                                                                                                     Комплектът да е изработен от медицинска стомана.</t>
  </si>
  <si>
    <t>Заключваща метафизарна плака за дистална фрактура на тибия; анатомично контурирана                                                                                                                    (комплект със заключващи винтове Ø 3,5 мм и Ø 4,5 мм)                                                                   от 8 до 12 отвора; лява и дясна                                                                             Комплектът да е изработен от медицинска стомана.</t>
  </si>
  <si>
    <t>Заключваща плака за дистална фрактура на тибия; анатомично контурирана                                                                                                                                                                                                                    (комплект със заключващи винтове Ø 3,5 мм)                                                                                              от 6 до 12 отвора; лява и дясна                                                                                Комплектът да е изработен от медицинска стомана.</t>
  </si>
  <si>
    <t>Заключваща плака за дистална - медиална фрактура на тибия; анатомично контурирана                                                                                                                (комплект със заключващи винтове Ø 2,7 мм и 4,0 мм спонгиозни винтове)                                 от 4 до 14 отвора; лява и дясна;                                                                                Комплектът да е изработен от медицинска стомана.</t>
  </si>
  <si>
    <t>Заключваща анатомично контурирана антеролатерална плака за дистална фрактура на тибия; (комплект със заключващи винтове Ø 2,7 мм и Ø 3,5 мм; 4,0 мм спонгиозни винтове)                                                                                                                                    Антеролатерален аспект; от 5 до 15 отвора; лява и дясна; Комплектът да е изработен от медицинска стомана.</t>
  </si>
  <si>
    <t>Заключваща плака за фибуларна фрактура                                                                       (комплект със заключващи винтове Ø 2,7 мм)                                                                                       от 2 до 12 отвора;                                                                                                        Комплектът да е изработен от медицинска стомана.</t>
  </si>
  <si>
    <t>Заключваща анатомично контурирана плака за дистална фибуларна фрактура                                                                                                                                                                                                                (комплект със заключващи винтове Ø 2,7 мм)                                                                                            от 3 до 11 отвора;                                                                                                         Комплектът да е изработен от медицинска стомана.</t>
  </si>
  <si>
    <t xml:space="preserve">Заключваща плака за фрактури на пета (комплект със заключващи винтове Ø 3,5 мм и 4,0 мм кортикални винтове)                                                                                                                 15 отвора; лява и дясна. Комплектът да е изработен от медицинска стомана. </t>
  </si>
  <si>
    <t xml:space="preserve">Заключваща плака за фрактури на пета (комплект със заключващи винтове Ø 2,7 мм и 3,5 мм кортикални винтове)                                                                                                                       3 отвора в основата и 6 отвора по дължина на плаката; лява и дясна. Комплектът да е изработен от медицинска стомана. </t>
  </si>
  <si>
    <t>Заключваща анатомично контурирана плака за дистална фрактура на фемур.                                                                                                                                                                                                                  (комплект със заключващи винтове Ø 5,0 мм)                                                                                              от 5 до 13 отвора и съответно дължини от 159 мм до 319 мм; лява и дясна                                                        Комплектът да е изработен от титан отговарящ на ISO 5832-2 и ISO 10993-1 за биосъвместимост</t>
  </si>
  <si>
    <t>Заключваща анатомично контурирана плака за дистална латерална фрактура на тибия.                                                                                                                                                                                           (комплект със заключващи винтове Ø 5,0 мм)                                                                                              от 5 до 8 отвора само за заключващи винтове и съответно дължини от 121 мм до 166 мм; лява и дясна                                                                                                     Комплектът да е изработен от титан отговарящ на ISO 5832-2 и ISO 10993-1 за биосъвместимост.</t>
  </si>
  <si>
    <t>от 4 до 10 отвора само за заключващи винтове и съответно дължини от 101 мм до 191 мм; лява и дясна                                                                                                     Комплектът да е изработен от титан отговарящ на ISO 5832-2 и ISO 10993-1 за биосъвместимост.</t>
  </si>
  <si>
    <t>Заключваща "Т" опорна плака за проксимална фрактура на тибия.                                                                       (комплект със заключващи винтове Ø 5,0 мм)                                                                                                  от 4 до 8 отвора само за заключващи винтове и съответно дължини от 85 мм до 149 мм; лява и дясна                                                                                                   Комплектът да е изработен от титан отговарящ на ISO 5832-2 и ISO 10993-1 за биосъвместимост.</t>
  </si>
  <si>
    <t>Заключваща анатомично контурирана плака за проксимална латерална фрактура на тибия.                                                                                                                                                                                          (комплект със заключващи винтове Ø 5,0 мм)                                                                                         от 5 до 13 отвора само за заключващи винтове и съответно дължини от 115 мм до 235 мм; лява и дясна                                                                                                       Комплектът да е изработен от титан отговарящ на ISO 5832-2 и ISO 10993-1 за биосъвместимост</t>
  </si>
  <si>
    <t>Заключваща права (тясна) плака за медиална фрактура на тибия. (комплект със заключващи винтове Ø 5,0 мм)                                                                                                                от 5 до 14 комбинирани отвора за заключващи и кортикални винтове и съответно дължини от 98 мм до 260 мм;                                                                                                   Комплектът да е изработен от титан отговарящ на ISO 5832-2 и ISO 10993-1 за биосъвместимост.</t>
  </si>
  <si>
    <t>Заключваща права (широка) плака за медиална фрактура на фемур. (комплект със заключващи винтове Ø 5,0 мм)                                                                                                                             от 8 до 16 комбинирани отвора за заключващи и кортикални винтове и съответно дължини от 152 мм до 306 мм;                                                                                      Комплектът да е изработен от титан отговарящ на ISO 5832-2 и ISO 10993-1 за биосъвместимост.</t>
  </si>
  <si>
    <t>Заключваща анатомично контурирана плака (тип - хук) за фибуларна фрактура                                                                                                                                                                                                                                       (комплект със заключващи винтове Ø 2,7 мм)                                                                                                          от 3 до 13 отвора;                                                                                                                         Комплектът да е изработен от титан отговарящ на ISO 5832-2 и ISO 10993-1 за биосъвместимост.</t>
  </si>
  <si>
    <t xml:space="preserve">Заключваща анатомично контурирана плака за дистална фибуларна фрактура                                                                                                                                                                                                                                         (комплект със заключващи винтове Ø 2,7 мм)                                                                                                          от 3 до 8 отвора;                                                                                                        Комплектът да е изработен от медицинска стомана. </t>
  </si>
  <si>
    <t>Заключваща 1/3 семитубуларна плака за фиксация на фрактури на фибула (комплект със заключващи винтове Ø 3,5 мм и 4,0 мм кортикални винтове)                                      от 5 до 15 отвора; лява и дясна. Комплектът да е изработен от титан отговарящ на ISO 5832-2 и ISO 10993-1 за биосъвместимост</t>
  </si>
  <si>
    <t xml:space="preserve">. </t>
  </si>
  <si>
    <t xml:space="preserve">Заключваща плака за фрактури на пета (комплект със заключващи винтове Ø 3,5 мм и 4,0 мм кортикални винтове)                                                                                                                 15 отвора; лява и дясна.  Комплектът да е изработен от титан отговарящ на ISO 5832-2 и ISO 10993-1 за биосъвместимост.   </t>
  </si>
  <si>
    <t>Заключваща плака за фрактури на пета (комплект със заключващи винтове Ø 2,7 мм и 3,5 мм кортикални винтове)                                                                                                                       3 отвора в основата и 6 отвора по дължина на плаката; лява и дясна. Комплектът да е изработен от титан отговарящ на ISO 5832-2 и ISO 10993-1 за биосъвместимост.</t>
  </si>
  <si>
    <t>КОМПЛЕКТИ ОТ КОНВЕНЦИОНАЛНА ОСТЕОСИНТЕЗА И ИМПЛАНТИ ЗА АРТРОСКОПИЯ</t>
  </si>
  <si>
    <t>Плака за трохантерна фрактура - тип "DHS" (комплект с компресивен винт, динамичен болт и Ø 4,5 мм кортикални самонарезни винтове)                                                                          135°; от 3 до 8 отвора; Комплектът да е изработен от медицинска стомана, отговаряща на ISO 5832-1 и ISO 10993-1 за биосъвместимост.</t>
  </si>
  <si>
    <t>Плака за трохантерна фрактура - тип "DHS"; нисък контакт (комплект с компресивен винт, динамичен болт и Ø 4,5 мм кортикални самонарезни винтове)                               135°; от 3 до 8 отвора; Комплектът да е изработен от медицинска стомана, отговаряща на ISO 5832-1 и ISO 10993-1 за биосъвместимост.</t>
  </si>
  <si>
    <t>Плака за трохантерна фрактура - тип "Г-плака" (комплект с Ø 4,5 мм кортикални самонарезни винтове)                                                                                                                                 130°; 95° от 4 до 8 отвора; Комплектът да е изработен от медицинска стомана, отговаряща на ISO 5832-1 и ISO 10993-1 за биосъвместимост.</t>
  </si>
  <si>
    <t>Плака за кондиларна фрактура - тип "Кондиларна"                                                   (комплект с Ø 4,5 мм самонарезни кортикални и Ø 6,5 спонгиозни винтове)                                                от 7 до 11 отвора; лява и дясна; Комплектът да е изработен от медицинска стомана.</t>
  </si>
  <si>
    <t>Плака за кондиларна фрактура - тип "DCS" (комплект с Ø 4,5 мм самонарезни кортикални винтове)                                                                                                                                95°; от 6 до 12 отвора; Комплектът да е изработен от медицинска стомана, отговаряща на ISO 5832-1 и ISO 10993-1 за биосъвместимост.</t>
  </si>
  <si>
    <t>Плака за кондиларна фрактура - тип "DCS"; нисък контакт (комплект с Ø 4,5 мм самонарезни кортикални винтове)                                                                                                          95°; от 6 до 12 отвора; Комплектът да е изработен от медицинска стомана, отговаряща на ISO 5832-1 и ISO 10993-1 за биосъвместимост.</t>
  </si>
  <si>
    <t>Плака за проксимална тибиална фрактура - тип "Г-опорна"                                                          (комплект с Ø 4,5 мм самонарезни кортикални и Ø 6,5 мм спонгиозни винтове)                                    от 4 до 8 отвора; лява и дясна; Комплектът да е изработен от медицинска стомана, отговаряща на ISO 5832-1 и ISO 10993-1 за биосъвместимост.</t>
  </si>
  <si>
    <t>Плака за проксимална тибиална фрактура - тип "Т-опорна"                                                        (комплект с Ø 4,5 мм самонарезни кортикални и Ø 6,5 мм спонгиозни винтове)                               от 4 до 8 отвора; Комплектът да е изработен от медицинска стомана, отговаряща на ISO 5832-1 и ISO 10993-1 за биосъвместимост.</t>
  </si>
  <si>
    <t>Плака за медиална тибиална фрактура - тип "Права - широка -нисък контакт"                                                                                                                                                                                                                             (комплект с Ø 4,5 мм самонарезни кортикални)                                                                                         от 8 до 12 отвора; Комплектът да е изработен от медицинска стомана, отговаряща на ISO 5832-1 и ISO 10993-1 за биосъвместимост.</t>
  </si>
  <si>
    <t>Плака за проксимална тибиална фрактура, анатомично контурирана                                                         (комплект с Ø 4,5 мм самонарезни кортикални и Ø 6,5 мм спонгиозни винтове)                                     от 4 до 8 отвора; лява и дясна; Комплектът да е изработен от медицинска стомана, отговаряща на ISO 5832-1 и ISO 10993-1 за биосъвместимост.</t>
  </si>
  <si>
    <t>Плака за дистална тибиална фрактура, анатомично контурирана                                                         (комплект с Ø 4,5 мм самонарезни кортикални и Ø 6,5 мм спонгиозни винтове)                                          от 4 до 8 отвора; лява и дясна; Комплектът да е изработен от медицинска стомана, отговаряща на ISO 5832-1 и ISO 10993-1 за биосъвместимост.</t>
  </si>
  <si>
    <t>Плака за дистална латерална тибиална фрактура, анатомично контурирана                                                         (комплект с Ø 4,5 мм самонарезни кортикални и Ø 6,5 мм спонгиозни винтове)                                      от 4 до 8 отвора; лява и дясна; Комплектът да е изработен от медицинска стомана, отговаряща на ISO 5832-1 и ISO 10993-1 за биосъвместимост.</t>
  </si>
  <si>
    <t>Плака за дистална тибиална фрактура - тип "Детелина"                                                           (комплект с Ø 3,5 мм самонарезни кортикални)                                                                                              от 4 до 8 отвора; Комплектът да е изработен от медицинска стомана, отговаряща на ISO 5832-1 и ISO 10993-1 за биосъвместимост.</t>
  </si>
  <si>
    <t>Плака за медиална фемурална фрактура - тип "Права - широка - нисък конт"                                                 (комплект с Ø 4,5 мм самонарезни кортикални)                                                                                      от 8 до 12 отвора; Комплектът да е изработен от медицинска стомана, отговаряща на ISO 5832-1 и ISO 10993-1 за биосъвместимост.</t>
  </si>
  <si>
    <t>Плака за глезенна фрактура - тип "1/3 семитубуларна"                                                (комплект с Ø 3,5 мм самонарезни кортикални и Ø 4,5 малеоларни винтове)                                               от 4 до 12 отвора; Комплектът да е изработен от медицинска стомана, отговаряща на ISO 5832-1 и ISO 10993-1 за биосъвместимост.</t>
  </si>
  <si>
    <t>Реконструктивна плака - тип "Y", използвана при дистална фрактура на хумерус, комплект с Ø 3,5 мм самонарезни кортикални винтове.                                                                             Ширина 10,0 мм; Дебелина 2,0 мм; от 3 до 8 дистални отвора; Комплектът да е изработен от медицинска стомана, отговаряща на ISO 5832-1 и ISO 10993-1 за биосъвместимост.</t>
  </si>
  <si>
    <t>Реконструктивна плака комплект с Ø 3,5 мм самонарезни кортикални винтове използвана при фрактури на хумерус, улна и радиус.                                                                           Ширина 10,0 мм; от 6 до 12 отвора; Комплектът да е изработен от медицинска стомана, отговаряща на ISO 5832-1 и ISO 10993-1 за биосъвместимост.</t>
  </si>
  <si>
    <t>Реконструктивна плака, анатомично контурирана, използвана при фрактури на клавикулата, комплект с Ø 3,5 мм самонарезни кортикални винтове.                                                        Ширина 10,0 мм; Дебелина 2,5 мм; лява и дясна; от 4 до 8 отвора, с дистанция между тях от 11,5 мм; Комплектът да е изработен от медицинска стомана, отговаряща на ISO 5832-1 и ISO 10993-1 за биосъвместимост.</t>
  </si>
  <si>
    <t>Динамично-компресивна плака комплект с Ø 3,5 мм самонарезни кортикални винтове                                                                                                                                                   от 6 до 12 отвора; Комплектът да е изработен от медицинска стомана, отговаряща на ISO 5832-1 и ISO 10993-1 за биосъвместимост.</t>
  </si>
  <si>
    <t>Динамично-компресивна плака, използвана при хумерални и радиални фрактури на деца, комплект с Ø 2,7 мм / Ø 3,5 мм самонарезни кортикални винтове.                                                            Ширина 10,0 мм; Дебелина 2,0 мм; от 4 до 8 отвора; Комплектът да е изработен от медицинска стомана, отговаряща на ISO 5832-1 и ISO 10993-1 за биосъвместимост.</t>
  </si>
  <si>
    <t>Калканелна плака комплект с Ø 3,5 мм самонарезни кортикални винтове                                               Дължина 73 мм; Дебелина 1,5 мм; 10 отвора; Комплектът да е изработен от медицинска стомана, отговаряща на ISO 5832-1 и ISO 10993-1 за биосъвместимост.</t>
  </si>
  <si>
    <t>Клавикулна плака комплект с Ø 3,5 мм самонарезни кортикални винтове                                   Дължина 87 мм; Дебелина 3,5 мм; 4 отвора; лява и дясна. Комплектът да е изработен от медицинска стомана, отговаряща на ISO 5832-1 и ISO 10993-1 за биосъвместимост.</t>
  </si>
  <si>
    <t>Права мини плака за фрактури на фалангите, комплект с Ø 1,5 мм самонарезни кортикални винтове                                                                                                                                    Дължина 100 мм; Дебелина 1,5 мм; 20 отвора; Комплектът да е изработен от медицинска стомана, отговаряща на ISO 5832-1 и ISO 10993-1 за биосъвместимост.</t>
  </si>
  <si>
    <t>"Т" мини плака за фрактури на фалангите, комплект с Ø 1,5 мм самонарезни кортикални винтове                                                                                                                                Дължина 50 мм; Дебелина 1,5 мм; 3/9 отвора; Комплектът да е изработен от медицинска стомана, отговаряща на ISO 5832-1 и ISO 10993-1 за биосъвместимост.</t>
  </si>
  <si>
    <t>"H" мини плака за фрактури на фалангите, комплект с Ø 1,5 мм самонарезни кортикални винтове                                                                                                                                  Дължина 9 мм; Дебелина 1,5 мм; 4 отвора; Комплектът да е изработен от медицинска стомана, отговаряща на ISO 5832-1 и ISO 10993-1 за биосъвместимост.</t>
  </si>
  <si>
    <t>"Кондиларна" мини плака за метакарпални фрактури, комплект с Ø 1,5 мм самонарезни кортикални винтове                                                                                                          Дължина 26 мм; Дебелина 1,5 мм; 6 отвора; леви и десни. Комплектът да е изработен от медицинска стомана, отговаряща на ISO 5832-1 и ISO 10993-1 за биосъвместимост.</t>
  </si>
  <si>
    <t>"Реконструктивна" мини плака, комплект с Ø 2,0 мм самонарезни кортикални винтове                                                                                                                                                           Дължина 100 мм; Дебелина 2,0 мм; 20 отвора; Комплектът да е изработен от медицинска стомана, отговаряща на ISO 5832-1 и ISO 10993-1 за биосъвместимост.</t>
  </si>
  <si>
    <t>"Динамично-компресивна" мини плака, комплект с Ø 2,0 мм самонарезни кортикални винтове                                                                                                                                              Дължина 22 мм; Дебелина 2,0 мм; 4 отвора; Комплектът да е изработен от медицинска стомана, отговаряща на ISO 5832-1 и ISO 10993-1 за биосъвместимост.</t>
  </si>
  <si>
    <t>"Динамично-компресивна" мини плака с овални отвори за фрактури на фалангите, комплект с Ø 2,0 мм самонарезни кортикални винтове                                                                                     Дължина 119 мм; Дебелина 2,0 мм; 20 отвора; Комплектът да е изработен от медицинска стомана, отговаряща на ISO 5832-1 и ISO 10993-1 за биосъвместимост.</t>
  </si>
  <si>
    <t>"Т" мини плака за метакарпални фрактури, комплект с Ø 2,0 мм самонарезни кортикални винтове                                                                                                                                        Дължина 18 мм; Дебелина 2,0 мм; 2/2 отвора; Комплектът да е изработен от медицинска стомана, отговаряща на ISO 5832-1 и ISO 10993-1 за биосъвместимост.</t>
  </si>
  <si>
    <t>"Г" мини плака за метакарпални фрактури, комплект с Ø 2,0 мм самонарезни кортикални винтове                                                                                                                                    Дължина 18 мм; Дебелина 2,0 мм; 2/2 отвора; 90°; лява и дясна. Комплектът да е изработен от медицинска стомана, отговаряща на ISO 5832-1 и ISO 10993-1 за биосъвместимост.</t>
  </si>
  <si>
    <t>"Динамично-компресивна" мини плака за метакарпални и метатарсални фрактури, комплект с Ø 2,7 мм самонарезни кортикални винтове                                                                           Дължина 36 мм; Дебелина 2,0 мм; 4 отвора; Комплектът да е изработен от медицинска стомана, отговаряща на ISO 5832-1 и ISO 10993-1 за биосъвместимост.</t>
  </si>
  <si>
    <t>"Динамично-компресивна; нисък - контакт" мини плака за метакарпални и метатарсални фрактури, комплект с Ø 2,7 мм самонарезни кортикални винтове                                Дължина 36 мм; Дебелина 2,0 мм; 4 отвора; Комплектът да е изработен от медицинска стомана, отговаряща на ISO 5832-1 и ISO 10993-1 за биосъвместимост.</t>
  </si>
  <si>
    <t xml:space="preserve">"1/4 семитубуларна" мини плака за метакарпални и метатарсални фрактури, комплект с Ø 2,7 мм самонарезни кортикални винтове                                                                      Дължина 31 мм; Дебелина 2,0 мм; 4 отвора; Комплектът да е изработен от медицинска стомана, отговаряща на ISO 5832-1 и ISO 10993-1 за биосъвместимост.                                                   </t>
  </si>
  <si>
    <t>КОМПРЕСИВЕН ВИНТ</t>
  </si>
  <si>
    <t xml:space="preserve">Компресивен винт Ø 3,0 мм за проксимални и дистални метатарсални остеостоми.                                                                                                                                                 Канюлиран, двойно-резбован винт, в предната част съответно с 3,0 мм самонарезна резба и 4,0 мм резба в задната част на винта, без глава, с дължини от 12,0 мм до 40 мм. Изработен от титан отговарящ на ISO 5832-2 и ISO 10993-1 за биосъвместимост                                                                                                                                                                                </t>
  </si>
  <si>
    <t xml:space="preserve">Компресивен винт Ø 2,0 мм за уникортикална вътрешна фиксация - Вейл остеотомия.                                                                                                                       Солиден отчупващ се винт с дължини от 10 мм до 30 мм. Изработен от титан отговарящ на ISO 5832-2 и ISO 10993-1 за биосъвместимост.                                                                                                                                        </t>
  </si>
  <si>
    <t>КОРТИКАЛЕН САМОНАРЕЗЕН ВИНТ</t>
  </si>
  <si>
    <t xml:space="preserve">Кортикален самонарезен винт Ø 2,7 мм                                                                 Самонарезен, Дължини от 12,0 мм до 40 мм. Изработен от медицинска стомана, отговаряща на ISO 5832-1 и ISO 10993-1 за биосъвместимост.                                                                                                                                                                                 </t>
  </si>
  <si>
    <t xml:space="preserve">Кортикален самонарезен винт Ø 3,5 мм                                                                   Самонарезен, Дължини от 12,0 мм до 60 мм. Изработен от медицинска стомана, отговаряща на ISO 5832-1 и ISO 10993-1 за биосъвместимост.                                                                                               </t>
  </si>
  <si>
    <t xml:space="preserve">Кортикален самонарезен винт Ø 4,5 мм                                                                   Самонарезен, Дължини от 20,0 мм до 70 мм. Изработен от медицинска стомана, отговаряща на ISO 5832-1 и ISO 10993-1 за биосъвместимост.                           </t>
  </si>
  <si>
    <t>СПОНГИОЗЕН ВИНТ</t>
  </si>
  <si>
    <t xml:space="preserve">Спонгиозен винт Ø 4,0 мм                                                                                                       1/2 резба; Дължини от 12,0 мм до 60 мм. Изработен от медицинска стомана, отговаряща на ISO 5832-1 и ISO 10993-1 за биосъвместимост.                                                                                                  </t>
  </si>
  <si>
    <t>Спонгиозен винт Ø 4,0 мм                                                                                                       Цяла резба; Дължини от 12,0 мм до 60 мм. Изработен от медицинска стомана, отговаряща на ISO 5832-1 и ISO 10993-1 за биосъвместимост.</t>
  </si>
  <si>
    <t xml:space="preserve">Спонгиозен винт Ø 6,5 мм                                                                                                                 16 мм резба; Дължини от 60 мм до 110 мм. Изработен от медицинска стомана, отговаряща на ISO 5832-1 и ISO 10993-1 за биосъвместимост.                                                                                                 </t>
  </si>
  <si>
    <t>Спонгиозен винт Ø 6,5 мм                                                                                                                 32 мм резба; Дължини от 30 мм до 80 мм. Изработен от медицинска стомана, отговаряща на ISO 5832-1 и ISO 10993-1 за биосъвместимост.</t>
  </si>
  <si>
    <t xml:space="preserve">Спонгиозен винт Ø 6,5 мм                                                                                                            Цяла резба; Дължини от 30 мм до 110 мм. Изработен от медицинска стомана, отговаряща на ISO 5832-1 и ISO 10993-1 за биосъвместимост.                                                                                       </t>
  </si>
  <si>
    <t>МЕЛЕОЛАРЕН ВИНТ</t>
  </si>
  <si>
    <t xml:space="preserve">Малеоларен винт Ø 4,5 мм                                                                                                             1/2 резба; Дължини от 30,0 мм до 60 мм. Изработен от медицинска стомана, отговаряща на ISO 5832-1 и ISO 10993-1 за биосъвместимост.                                                                                                    </t>
  </si>
  <si>
    <t>Канюлиран спонгиозен винт</t>
  </si>
  <si>
    <t xml:space="preserve">Канюлиран спонгиозен винт Ø 4,0 мм                                                                                    1/2 резба; Дължини от 30,0 мм до 60 мм. Изработен от медицинска стомана, отговаряща на ISO 5832-1 и ISO 10993-1 за биосъвместимост.                                                                                  </t>
  </si>
  <si>
    <t xml:space="preserve">Канюлиран спонгиозен винт Ø 6,5 мм                                                                                           16 мм резба; Дължини от 60,0 мм до 110 мм. Изработен от медицинска стомана, отговаряща на ISO 5832-1 и ISO 10993-1 за биосъвместимост.                                                                                 </t>
  </si>
  <si>
    <t xml:space="preserve">Канюлиран спонгиозен винт Ø 6,5 мм                                                                                        32 мм резба; Дължини от 30,0 мм до 80 мм. Изработен от медицинска стомана, отговаряща на ISO 5832-1 и ISO 10993-1 за биосъвместимост.                                                                 </t>
  </si>
  <si>
    <t>Комплект "Остосинтеза на Вебер"                                                                                                                                                                                                                              Комплект серклажна тел - 1 метър с дебелина Ø 0,8 мм + 3 бр. киршнерова игла с дебелина Ø 2,0 мм и дължина 300 мм. Комплектът да е изработен от медицинска стомана, отговаряща на ISO 5832-1 и ISO 10993-1 за биосъвместимост.</t>
  </si>
  <si>
    <t xml:space="preserve">Комплект за шев на сухожилия                                                                                                    Конец изработен от полиестер, оплетен, с дебелина 5, дължина 93 см, влакна оцветени в бяло и синьо, за по-добра видимост,   с максимална здравина преди скъсване 173 Newton, в комплект с две игли съответно едната с режещ връх, извивка 1/2, дължина 35 мм и втората с трапецовиден връх, 1/2 извивка и дължина 25 мм. </t>
  </si>
  <si>
    <t>OrthoD</t>
  </si>
  <si>
    <t>1 бр. в стерилна опаковка</t>
  </si>
  <si>
    <t xml:space="preserve">Биорезорбируем винт за реконструкция на предна кръстна връзка          Биорезорбируем винт с диаметри съответно Ø 6; 7; 8; 9; 10; 11 и дължини 23; 30 и 35 мм.                                                         </t>
  </si>
  <si>
    <t>Титаниев анкър                                                                                                                    Титаниев анкър с диаметри съответно Ø 2; 3; 4; 5 мм в комплект с 2 бр. конци в комплект.</t>
  </si>
  <si>
    <t xml:space="preserve">Биорезорбируем анкър                                                                                                                                                                                                                                      Биорезорбируем анкър изработен от PEEK с диаметри съответно Ø 2,9 и 5,5 мм в комплект с 4 бр. конци в комплект.                                                                                         </t>
  </si>
  <si>
    <t xml:space="preserve">Лигаменти за акромио клавикуларна луксация                                                                   Лигамент с диаметър 3,7 мм и дължина 330 мм (стерилен)                  </t>
  </si>
  <si>
    <t>Костно заместващо вещество                                                                                                             Гранули от 5 гр.</t>
  </si>
  <si>
    <t>1 бр. в стъклена стерилна опаковка</t>
  </si>
  <si>
    <t xml:space="preserve">Импланнт за частично възстаночяване на феморален кондил в хондралната му част                                                                                                                                                            Изработен от полиетилен и хиалуронова киселина с размери Ø 15; 20 и 15х20 мм                                                                                                                                             </t>
  </si>
  <si>
    <t xml:space="preserve">Шейвърно ножче                                                                                                                                        Ø 4,2 мм и дължина 130 мм с метален накрайник; за многократна употреба                                                             </t>
  </si>
  <si>
    <t>Eberle Medical Germany</t>
  </si>
  <si>
    <t xml:space="preserve">Биполярен артроскопски електрод                                                                                                         Вапоризиращ електрод с дължина 170 мм                                                                           </t>
  </si>
  <si>
    <t>Medevo GmbH</t>
  </si>
  <si>
    <t xml:space="preserve">Ножчета за осцилиращ накрайник                                                                                                     85 мм дължина; 25 мм острие; 1,37 мм дебелина                                                                           </t>
  </si>
  <si>
    <t>СИНТЕЗНИ СРЕДСТВА</t>
  </si>
  <si>
    <t>Синтезни средства за петрохантерна фрактура, плака DHS, медицинска стомана, материал 316L - Stainless steel, ИСО 5832-I, размери с ъгъл - 130 и 135 градуса, с различни дължини от 3 до 12 отвора, в комплект с динамичен винт дължина от 70 до 110мм през 5мм и кортикални винтове 4,5мм.</t>
  </si>
  <si>
    <t>ЮНИВЪРСИТИ МЕДИКАЛ РИСЪРЧ ООД</t>
  </si>
  <si>
    <t>Питкар</t>
  </si>
  <si>
    <t>Синтезни средства, DCS самокомпресивна плака , отвори от 5 до 16, дебелина 6,5 мм, широчина 19 мм, дължина от 68 мм до 260 мм, материал SS316L, медицинска стомана, ИСО 9001:2008 / ИСО 13485:2003. комплект с винт</t>
  </si>
  <si>
    <t>Синтезни средства, заключващи плаки за дистален фемур, медицинска стомана, материал 316L - Stainless steel, ИСО 5832-I. Различни дължини от 5,7,9,11,13 отвора, леви и десни, комплект с винтове заключващи 5мм и кортикални 4,5мм.</t>
  </si>
  <si>
    <t>Синтезни средства, заключващи компресивни плаки, диафазарни за фемур и тибиа, широки, медицинска стомана, материал 316L - Stainless steel, ИСО 5832-I. Различни дължини от 6,7,8,9,10,12 отвора, комплект с винтове заключващи 5мм и кортикални 4,5мм</t>
  </si>
  <si>
    <t>Синтезни средства, заключващи компресивни плаки, диафизарни за фемур и тибиа, тесни, медицинска стомана, материал 316L - Stainless steel, ИСО 5832-I. Различни дължини с 4,5,6,7,8,9,10,11,12,14 отвора, комплект с винтове заключващи 5мм и кортикални 4,5мм</t>
  </si>
  <si>
    <t>Синтезни средства, заключващи плаки за проксимална тибиа, медицинска стомана, материал 316L - Stainless steel, ИСО 5832-I. Различни дължини от 5,7,9,11,13 отвора, леви и десни, комплект с винтове заключващи 5мм и кортикални 4,5мм</t>
  </si>
  <si>
    <t>Синтезни средства, заключващи плаки за дистална тибиа, медицинска стомана, материал 316L - Stainless steel, ИСО 5832-I. Различни дължини с 4,6,8,10 отвора, леви и десни, комплект с винтове заключващи 3,5мм и кортикални 3,5мм</t>
  </si>
  <si>
    <t>Синтезни средства, заключващи Т плака права за дистален радиус, медицинска стомана, материал 316L - Stainless steel, ИСО 5832-I. Различни дължини с 3,5 отвора, комплект с винтове заключващи 3,5мм и кортикални 3,5мм</t>
  </si>
  <si>
    <t>Синтезни средства, заключващи Т плака коса за дистален радиус леви и десни, медицинска стомана, материал 316L - Stainless steel, ИСО 5832-I. Различни дължини с 3,4,5,6,7,8 отвора, комплект с винтове заключващи 3,5мм и кортикални 3,5мм</t>
  </si>
  <si>
    <t>Синтезни средства, заключващи плаки за проксимален хумерус, медицинска стомана, материал 316L - Stainless steel, ИСО 5832-I. Различни дължини с 3,5,7,9, отвора, комплект с винтове заключващи 3,5мм и кортикални 3,5мм</t>
  </si>
  <si>
    <t>Синтезни средства, заключващи компресивни плаки , медицинска стомана, материал 316L - Stainless steel, ИСО 5832-I. Различни дължини с 3,4,5,6,7,8,9,10,12,14 отвора, комплект с винтове заключващи 3,5мм и кортикални 3,5мм</t>
  </si>
  <si>
    <t>Синтезни средства, заключващи реконструктивни плаки, медицинска стомана, материал 316L - Stainless steel, ИСО 5832-I. Различни дължини с 3,4,5,6,7,8,9,10,11,12 отвора, комплект с винтове.</t>
  </si>
  <si>
    <t>СИСТЕМА ЗА БЕЗЦИМЕНТНО ТАЗОБЕДРЕНО ПРОТЕЗИРАНЕ С ТРИ АНТИРОТАЦИОННИ КЛИРА НА СТЕБЛАТА</t>
  </si>
  <si>
    <t xml:space="preserve"> СИСТЕМА ЗА БЕЗЦИМЕНТНО ТАЗОБЕДРЕНО ПРОТЕЗИРАНЕ С ТРИ АНТИРОТАЦИОННИ КРИЛА НА СТЕБЛАТА С ПЛАЗМАКАП                                                                                                                                                                             </t>
  </si>
  <si>
    <t xml:space="preserve">Феморално стебло с безциментно закрепване - с три крила за повишаване на ротационната стабилност, материал Ti6Al4V сплав; проксимално микропоресто титаниево покритие с дебелина 0,35 мм с размер на порите от 50 до 200 µm; конус на шийката 12/14 мм; прогресивно увеличаване на дължината и офсета с размера на стеблото; единадесет размера стебла със шийно-диафизарен ъгъл 135° със стандартен офсет от 39,1 мм до 50,1 мм; единадесет размера стебла със шийно-диафизарен ъгъл 128° с повишен офсет от 45,1 мм до 56,1 мм;                                                 Феморална глава - материал кобалтхроммолибденова сплав; конус на шийката 12/14 мм; външен диаметър 28 мм с дължини на шийката -3,5 мм; 0; +3,5 мм; +7 мм; +10,5 мм, 32 мм с дължини на шийката -4 мм; 0; +4 мм; +8 мм; +12 мм,       Ацетабуларна чашка за безциментно закрепване - материал материал Ti6Al4V сплав; микропоресто титаниево покритие с дебелина 0,35 мм с размер на порите от 50 до 200 µm; външен размер 44 до 68 мм през 2 мм; с три отвора за закрепване с винтове.                                                 </t>
  </si>
  <si>
    <t xml:space="preserve">Инсърт за ацетабуларна чашка - материал полиетилен със свръхвисока молекулна маса; с вътрешен диаметър 28 мм за чашки с диам. от 44 до 68 мм; с вътрешен диаметър 32 мм за чашки с диам. от 48 до 68 мм.                                       Винтове за закрепване на ацетабуларна чашка - материал Ti6Al4V сплав; диаметър 6,5 мм; дължини от 16 до 68 мм през 4 мм                                                   </t>
  </si>
  <si>
    <t>Ескулап</t>
  </si>
  <si>
    <t xml:space="preserve">СИСТЕМА ЗА БЕЗЦИМЕНТНО ТАЗОБЕДРЕНО ПРОТЕЗИРАНЕ С ТРИ АНТИРОТАЦИОННИ КРИЛА НА СТЕБЛАТА, С КЕРАМИЧНА ГЛАВА И ПЛАЗМАКАП </t>
  </si>
  <si>
    <t xml:space="preserve">Феморално стебло с безциментно закрепване - с три крила за повишаване на ротационната стабилност, материал Ti6Al4V сплав; проксимално микропоресто титаниево покритие с дебелина 0,35 мм с размер на порите от 50 до 200 µm; конус на шийката 12/14 мм; прогресивно увеличаване на дължината и офсета с размера на стеблото; единадесет размера стебла със шийно-диафизарен ъгъл 135° със стандартен офсет от 39,1 мм до 50,1 мм; единадесет размера стебла със шийно-диафизарен ъгъл 128° с повишен офсет от 45,1 мм до 56,1 мм;                                           Феморална глава - материал керамика Al2O3 и ZiO2; конус на шийката 12/14 мм; външен диаметър 28 мм с дължини на шийката -3,5 мм; 0; +3,5 мм; 32 мм с дължини на шийката -4 мм; 0; +4 мм; +8 мм,                                                                          Ацетабуларна чашка за безциментно закрепване - материал материал Ti6Al4V сплав; микропоресто титаниево покритие с дебелина 0,35 мм с размер на порите от 50 до 200 µm; външен размер 44 до 68 мм през 2 мм; с три отвора за закрепване с винтове.   </t>
  </si>
  <si>
    <t xml:space="preserve">Инсърт за ацетабуларна чашка - материал полиетилен със свръхвисока молекулна маса; с вътрешен диаметър 28 мм за чашки с диам. от 44 до 68 мм; с вътрешен диаметър 32 мм за чашки с диам. от 48 до 68 мм.                                                                                                                                                                                                                                  Винтове за закрепване на ацетабуларна чашка - материал Ti6Al4V сплав; диаметър 6,5 мм; дължини от 16 до 68 мм през 4 мм                                                </t>
  </si>
  <si>
    <t xml:space="preserve"> СИСТЕМА ЗА БЕЗЦИМЕНТНО ТАЗОБЕДРЕНО ПРОТЕЗИРАНЕ С ТРИ АНТИРОТАЦИОННИ КРИЛА НА СТЕБЛАТА, С КЕРАМИЧНИ ПОВЪРХНОСТИ И ПЛАЗМАКАП</t>
  </si>
  <si>
    <t>Феморално стебло с безциментно закрепване - с три крила за повишаване на ротационната стабилност, материал Ti6Al4V сплав; проксимално микропоресто титаниево покритие с дебелина 0,35 мм с размер на порите от 50 до 200 µm; конус на шийката 12/14 мм; прогресивно увеличаване на дължината и офсета с размера на стеблото; единадесет размера стебла със шийно-диафизарен ъгъл 135° със стандартен офсет от 39,1 мм до 50,1 мм; единадесет размера стебла със шийно-диафизарен ъгъл 128° с повишен офсет от 45,1 мм до 56,1 мм;                                                         Феморална глава - материал керамика Al2O3 и ZiO2; конус на шийката 12/14 мм; външен диаметър 28 мм с дължини на шийката -3,5 мм; 0; +3,5 мм; 32 мм с дължини на шийката -4 мм; 0; +4 мм; +8 мм, 36 мм с дължина на шийката  -4 мм; 0; +4 мм;+8 мм.                                                                                                                                    Ацетабуларна чашка за безциментно закрепване - материал материал Ti6Al4V сплав; микропоресто титаниево покритие с дебелина 0,35 мм с размер на порите от 50 до 200 µm; външен размер 44 до 68 мм през 2 мм; с три отвора за закрепване с винтове.</t>
  </si>
  <si>
    <t>Инсърт от материал керамика Al2O3 и ZiO2; с вътрешен диаметър 28 мм за чашки с диам. 44 и 46 мм; с вътрешен диаметър 32 мм за чашки с диам. от 48 до 68 мм и с вътрешен диаметър 36 мм за чашки с диаметър от 56 до 68 мм.                                                         Винтове за закрепване на ацетабуларна чашка - материал Ti6Al4V сплав; диаметър 6,5 мм; дължини от 16 до 68 мм през 4 мм</t>
  </si>
  <si>
    <t xml:space="preserve">СИСТЕМА ЗА БЕЗЦИМЕНТНО ТАЗОБЕДРЕНО ПРОТЕЗИРАНЕ С ТРИ АНТИРОТАЦИОННИ КРИЛА НА СТЕБЛАТА, С ПЛАЗМАФИТ, ИНСЪРТ С ВИТАМИН Е </t>
  </si>
  <si>
    <t xml:space="preserve">Феморално стебло с безциментно закрепване - с три крила за повишаване на ротационната стабилност, материал Ti6Al4V сплав;проксимално микропоресто титаниево покритие с дебелина 0,35 мм с размер на порите от 50 до 200 µm; конус на шийката 12/14 мм; прогресивно увеличаване на дължината и офсета с размера на стеблото; стебла със шийно-диафизарен ъгъл 135° със стандартен офсет от 39,1 мм до 50,1 мм; стебла със шийно-диафизарен ъгъл 128° с повишен офсет от 45,1 мм до 56,1 мм;                                                                                                                           Феморална глава - материал кобалтхроммолибденова сплав; (Керамична глава)конус на шийката 12/14 мм; външен диаметър 28 мм с дължини на шийката -3,5 мм; 0; +3,5 мм; +7 мм; +10,5 мм; 32 мм с дължини на шийката -4 мм; 0; +4 мм; +8 мм; +12 мм ;36 мм с дължини на шийката -4 мм; 0; +4 мм; +8 мм; +12 мм;                    Инсърт за ацетабуларна чашка – материал- high crosslinked полиетилен стабилизиран с Вит.Е с вътрешен диаметър 28 мм, 32 мм, 36 мм,  за чашки с външен диаметър от 44 до 70 мм;  </t>
  </si>
  <si>
    <t>Ацетабуларна чашка за безциментно закрепване - материал материал Ti6Al4V сплав; микропоресто титаниево покритие с дебелина 0,35  мм с размер на порите от 50 до 200 µm; външен размер 44 мм до 70 мм през 2 мм; с три отвора за закрепване с винтове.Винтове за закрепване на ацетабуларна чашка - материал Ti6Al4V сплав; диаметър 6,5 мм; дължини от 16 до 68 мм през 4 мм</t>
  </si>
  <si>
    <t xml:space="preserve"> ДВУПОЛЮСНА СИСТЕМА ЗА ЦИМЕНТНО ТАЗОБЕДРЕНО ПРОТЕЗИРАНЕ С ТРИ 
АНТИРОТАЦИОННИ КРИЛА НА СТЕБЛАТА </t>
  </si>
  <si>
    <t xml:space="preserve">Феморално стебло с циментно закрепване -  с три крила за повишаване на ротационата стабилност; материал кобалтхроммолибденова сплав; конус на шийката 12/14;  прогресивно увеличаване на дължината и офсета с размера на стеблото; пет размера стебла със шийно-диафизарен ъгъл 135° със стандартен офсет от 39,1 мм до 50,1 мм; четири размера стебла със шийно-диафизарен ъгъл 128° с повишен офсет  от 45,1 мм до 56,1 мм;                                                                Дистален централизатор за циментно стебло - материал PMMA (полиметилметакрилат); диаметър от 7 до 16 мм през 1 мм                                                 Феморална глава - материал кобалтхроммолибденова сплав; конус на шийката 12/14 мм; външен диаметър 28 мм с дължини на шийката -3,5 мм; 0; +3,5 мм; +7 мм; +10,5 мм и 32 мм с дължини на шийката -4 мм; 0; +4 мм; +8 мм; +12 мм ; </t>
  </si>
  <si>
    <t xml:space="preserve">Ацетабуларна чашка за циментно закрепване -  материал полиетилен със свръхвисока молекулна маса; вътрешен диаметър 28 мм с външен диаметър от 42 до 64 мм през 2 мм; и 32 мм с външен диаметър от 46 до 64 мм;Интрамедуларна тапа - материал смес от 50% желатин; 30% глицерин; 20% вода и 2‰ метилпарахидроксибензоат с размери 8,10,12,14,16,18мм                                   Костен цимент - 40 гр.; материал полиметилметакрилат; стандартен вискозитет.                       </t>
  </si>
  <si>
    <t xml:space="preserve"> ЕДНОПОЛЮСНА СИСТЕМА ЗА ЦИМЕНТНО ТАЗОБЕДРЕНО ПРОТЕЗИРАНЕ С БИПОЛЯРНА ГЛАВА </t>
  </si>
  <si>
    <t xml:space="preserve">Феморално стебло с циментно закрепване -  с три крила за повишаване на ротационата стабилност; материал кобалтхроммолибденова сплав; конус на шийката 12/14;  прогресивно увеличаване на дължината и офсета с размера на стеблото; пет размера стебла със шийно-диафизарен ъгъл 135° със стандартен офсет от 39,1 мм до 50,1 мм; четири размера стебла със шийно-диафизарен ъгъл 128° с повишен офсет  от 45,1 мм до 56,1 мм;                                                                  Биполярна глава - материал кобалтхроммолибденова сплав; външен размер нанглавата от 43 до 55 мм през 1 мм; конус на шийката 12/14 мм, с вътрешен диаметър за феморална глава с размер 28 мм                                                            Феморална глава - материал кобалтхроммолибденова сплав; конус на шийката 12/14 мм; външен диаметър 28 мм с дължини на шийката -3,5 мм; 0; +3,5 мм; +7 мм; +10,5 мм; </t>
  </si>
  <si>
    <t>Дистален централизатор за циментно стебло - материал PMMA (полиметилметакрилат); диаметър от 7 до 16 мм през 1 мм                                 Интрамедуларна тапа - материал смес от 50% желатин; 30% глицерин; 20% вода и 2‰ метилпарахидроксибензоат с размери 8,10,12,14,16,18мм                                       Костен цимент - 40 гр.; материал полиметилметакрилат; стандартен вискозитет.</t>
  </si>
  <si>
    <t>СИСТЕМИ ЗА ХИБРИДНО ТАЗОБЕДРЕНО ПРОТЕЗИРАНЕ</t>
  </si>
  <si>
    <t xml:space="preserve"> СИСТЕМА ЗА ХИБРИДНО ТАЗОБЕДРЕНО ПРОТЕЗИРАНЕ С ТРИ АНТИРОТАЦИОННИ КРИЛА НА СТЕБЛАТА С БЕЗЦИМЕНТНО СТЕБЛО, ЦИМЕНТНА КАПСУЛА </t>
  </si>
  <si>
    <t xml:space="preserve">Феморално стебло с безциментно закрепване - с три крила за повишаване на ротационната стабилност, материал Ti6Al4V сплав; проксимално микропоресто титаниево покритие с дебелина 0,35 мм с размер на порите от 50 до 200 µm; конус на шийката 12/14 мм; прогресивно увеличаване на дължината и офсета с размера на стеблото; единадесет размера стебла със шийно-диафизарен ъгъл 135° със стандартен офсет от 39,1 мм до 50,1 мм; единадесет размера стебла със шийно-диафизарен ъгъл 128° с повишен офсет от 45,1 мм до 56,1 мм;                                                   Феморална глава - материал кобалтхроммолибденова сплав; конус на шийката 12/14 мм; външен диаметър 28 мм с дължини на шийката -3,5 мм; 0; +3,5 мм; +7 мм; +10,5 мм и 32 мм с дължини на шийката -4 мм; 0; +4 мм; +8 мм; +12 мм ; </t>
  </si>
  <si>
    <t>Ацетабуларна чашка за циментно закрепване -  материал полиетилен със свръхвисока молекулна маса; вътрешен диаметър 28 мм с външен диаметър от 42 до 64 мм през 2 мм; и 32 мм с външен диаметър от 46 до 64 мм;                                     Костен цимент - 40 гр.; материал полиметилметакрилат; стандартен вискозитет.</t>
  </si>
  <si>
    <t xml:space="preserve"> СИСТЕМА ЗА ХИБРИДНО ТАЗОБЕДРЕНО ПРОТЕЗИРАНЕ С ТРИ АНТИРОТАЦИОННИ КРИЛА НА СТЕБЛАТА С ЦИМЕНТНО СТЕБЛО, БЕЗЦИМЕНТНА КАПСУЛА  ПЛАЗМАКАП</t>
  </si>
  <si>
    <t>Феморално стебло с циментно закрепване -  с три крила за повишаване на ротационата стабилност; материал кобалтхроммолибденова сплав; конус на шийката 12/14;  прогресивно увеличаване на дължината и офсета с размера на стеблото; пет размера стебла със шийно-диафизарен ъгъл 135° със стандартен офсет от 39,1 мм до 50,1 мм; четири размера стебла със шийно-диафизарен ъгъл 128° с повишен офсет  от 45,1 мм до 56,1 мм;                                                                     Феморална глава - материал кобалтхроммолибденова сплав; конус на шийката 12/14 мм; външен диаметър 28 мм с дължини на шийката -3,5 мм; 0; +3,5 мм; +7 мм; +10,5 мм и 32 мм с дължини на шийката -4 мм; 0; +4 мм; +8 мм; +12 мм ; Ацетабуларна чашка за безциментно закрепване - материал материал Ti6Al4V сплав; микропоресто титаниево покритие с дебелина 0,35 мм с размер на порите от 50 до 200 µm; външен размер 44 до 68 мм през 2 мм; с три отвора за закрепване с винтове.Интрамедуларна тапа - материал смес от 50% желатин; 30% глицерин; 20% вода и 2‰ метилпарахидроксибензоат с размери 8,10,12,14,16,18мм</t>
  </si>
  <si>
    <t>Дистален централизатор за циментно стебло - материал PMMA (полиметилметакрилат); диаметър от 7 до 16 мм през 1 мм                                                  Инсърт за ацетабуларна чашка - материал полиетилен със свръхвисока молекулна маса; с вътрешен диаметър 28 мм за чашки с диам. от 44 до 68 мм; с вътрешен диаметър 32 мм за чашки с диам. от 48 до 68 мм.                                     Винтове за закрепване на ацетабуларна чашка - материал Ti6Al4V сплав; диаметър 6,5 мм; дължини от 16 до 68 мм през 4 мм                                                          Костен цимент - 40 гр.; материал полиметилметакрилат; стандартен вискозитет.</t>
  </si>
  <si>
    <t xml:space="preserve"> СИСТЕМА ЗА ХИБРИДНО ТАЗОБЕДРЕНО ПРОТЕЗИРАНЕ С БЕЗЦИМЕНТНО СТЕБЛО И БИПОЛЯРНА ГЛАВА</t>
  </si>
  <si>
    <t xml:space="preserve">Феморално стебло с безциментно закрепване - с три крила за повишаване на ротационната стабилност, материал Ti6Al4V сплав; проксимално микропоресто титаниево покритие с дебелина 0,35 мм с размер на порите от 50 до 200 µm; конус на шийката 12/14 мм; прогресивно увеличаване на дължината и офсета с размера на стеблото; единадесет размера стебла със шийно-диафизарен ъгъл 135° със стандартен офсет от 39,1 мм до 50,1 мм; единадесет размера стебла със шийно-диафизарен ъгъл 128° с повишен офсет от 45,1 мм до 56,1 мм;                                             Биполярна глава - материал кобалтхроммолибденова сплав с външен размер от 43 до 55 мм през 1 мм с фиксиращ пръстен за захващане към феморалната глава, вътрешен размер за феморална глава 28мм                                                                       Феморална глава - материал кобалтхроммолибденова сплав; конус на шийката 12/14 мм; външен диаметър 28 мм с дължини на шийката -3,5 мм; 0; +3,5 мм; +7 мм; +10,5 мм </t>
  </si>
  <si>
    <t>СИСТЕМА ЗА ХИБРИДНО ТАЗОБЕДРЕНО ПРОТЕЗИРАНЕ С ТРИ АНТИРОТАЦИОННИ КРИЛА НА СТЕБЛАТА С ЦИМЕНТНО СТЕБЛО, БЕЗЦИМЕНТНА КАПСУЛА ПЛАЗМАФИТ, ИНСЪРТ С ВИТАМИН Е</t>
  </si>
  <si>
    <t xml:space="preserve">Феморално стебло с циментно закрепване -  с три крила за повишаване на ротационата стабилност; материал кобалтхроммолибденова сплав; конус на шийката 12/14; четири размера стебла със шийно-диафизарен ъгъл 128° с повишен офсет  от 45,1 мм до 56,1 мм;                                                                                       Феморална глава - материал кобалтхроммолибденова сплав; конус на шийката 12/14 мм; външен диаметър 28 мм с дължини на шийката -3,5 мм; 0; +3,5 мм; +7 мм; +10,5 мм и 32 мм с дължини на шийката -4 мм; 0; +4 мм; +8 мм; +12 мм  Ацетабуларна чашка за безциментно закрепване - материал материал Ti6Al4V сплав; микропоресто титаниево покритие с дебелина 0,35 мм с размер на порите от 50 до 200 µm; външен размер 44 до 70 мм през 2 мм; с три отвора за закрепване с винтове.  </t>
  </si>
  <si>
    <t>Инсърт за ацетабуларна чашка - материал high crosslinked полиетилен стабилизиран с витамин Е; с вътрешен диаметър за феморална глава 28 мм, 32 мм, 36 мм за чашки с диаметър от 44 до 70 мм;                                                          Винтове за закрепване на ацетабуларна чашка - материал Ti6Al4V сплав; диаметър 6,5 мм; дължини от 16 до 68 мм през 4 мм</t>
  </si>
  <si>
    <t>Интрамедуларна тапа - материал смес от 50% желатин; 30% глицерин; 20% вода и 2‰ метилпарахидроксибензоат с размери 8,10,12,14,16,18мм                                      Дистален централизатор за циментно стебло - материал PMMA (полиметилметакрилат); диаметър от 7 до 16 мм през 1 мм                                                 Костен цимент - 40 гр.; материал полиметилметакрилат; стандартен вискозитет. Винтове за закрепване на реконструктивен пръстен - материал Ti6Al4V сплав; диаметър 6,5 мм; дължини от 16 до 68 мм през 4 мм</t>
  </si>
  <si>
    <t xml:space="preserve"> ТОТАЛНА КОЛЯННА ЕНДОПРОТЕЗА С ЦИМЕНТНО ЗАКРЕПВАНЕ </t>
  </si>
  <si>
    <t>Феморален компонент с циментно закрепване - материал CoCrMo сплав; техника с премахване на задна кръстна връзка, анатомични леви и десни с улей за патела под 7°;  13 размера - 8 стандартни и 5 с намален медиалотерален размер.   Тибиален компонент с циментно закрепване - материал CoCrMo, с фиксирано закрепване на инсърта в 4 точки на заключване; 11 размера -  6 стандартни и с 5 намален медиалaтерален размер. Тапа за тибиална компонента                                  Тибиален инсърт със стабилизираща функция, техника с премахване на задна кръстна връзка - материал UHMWPE, с фиксирано закрепване към тибиалния компонент в 4 точки на заключване, размер съответстващ на тибиалната компонента; дебелина 10, 12, 14, 16, 18 и 20 мм.                                                           Костен цимент - 40 гр.; материал полиметилметакрилат; стандартен и нисък вискозитет.</t>
  </si>
  <si>
    <t xml:space="preserve"> КОЛЯННА ЕНДОПРОТЕЗА</t>
  </si>
  <si>
    <t>1.Феморален компонент с циментно закрепване - материал CoCrMo сплав; техника с премахване на задна кръстна връзка.
2.Тибиален компонент с циментно закрепване - материал CoCrMo, с фиксирано закрепване на инсърта; 
3.Тибиален инсърт със стабилизиращ вертикален кил, техника с премахване на задна кръстна връзка - материал UHMWPE</t>
  </si>
  <si>
    <t>Макс ортопедик</t>
  </si>
  <si>
    <t>Резорбируем тибиален винт</t>
  </si>
  <si>
    <r>
      <t>Интерферентен резорбируем тибиален винт за предна кръсна връзка с конусовидна форма, плоска глава, покрит с резба по цялата си дължина, като първата една трета е самонаресна. Високополимерен състав, предназначен за кост-сухожилие-кост и за фиксация на меки тъкани. Наличен в следните размери: 7мм x 30мм, 8мм x 30мм , 9мм x 30мм, 10мм x 30мм, 11мм x 35мм. Материал 70% PLA + 30% β-TCP осигуряващ по-добра костна интеграция. Период за резорбиране 24 месеца.</t>
    </r>
    <r>
      <rPr>
        <b/>
        <sz val="8"/>
        <rFont val="Arial"/>
        <family val="2"/>
        <charset val="204"/>
      </rPr>
      <t xml:space="preserve"> </t>
    </r>
    <r>
      <rPr>
        <sz val="8"/>
        <rFont val="Arial"/>
        <family val="2"/>
        <charset val="204"/>
      </rPr>
      <t>30% бикалциев фосфат+ 70% PLDLA</t>
    </r>
  </si>
  <si>
    <t>Резорбируем феморален винт</t>
  </si>
  <si>
    <t>Интерферентен резорбируем феморален винт за предна кръсна връзка с конусовидна форма, полусферична глава, покрит с резба по цялата си дължина, като първата една трета е самонаресна. Високополимерен състав, предназначен за кост-сухожилие-кост и за фиксация на меки тъкани. Наличен е в следните размери: 7мм x 24мм , 8мм x 24мм, 9мм x 24мм. Материал 70% PLA + 30% β-TCP осигуряващ по-добра костна интеграция. Период за резорбиране 24 месеца.</t>
  </si>
  <si>
    <t>Титаниев 
Анкър 5мм</t>
  </si>
  <si>
    <t>Титаниев анкър с шестоъгълна проксимална глава с диаметър 5 мм, с прикачени към него 2 бр. полимерни, нерезорбируеми конеца с размер 3+4 (Ø 0.6 mm) всеки с дължина 80 мм. Анкера се поставя с навиване и е изработен от титаниева сплав anodised TA6V. Индикации: използва се при реконструкции на лигаменти и сухожилия и съответните нестабилности  в глезена, стъпалото и коляното.</t>
  </si>
  <si>
    <t>Титаниев 
Анкър 3,5мм</t>
  </si>
  <si>
    <t>Титаниев анкер с шестоъгълна проксимална глава с диаметър 3.5 мм, с прикачени към него 2 бр. полимерни, нерезорбируеми конеца с размер 3+4 (Ø 0.6 mm) всеки с дължина 80 мм. Анкера се поставя с навиване и е изработен от  титаниева сплав anodised TA6V. Индикации: използва се при реконструкции на лигаменти и сухожилия и съответните нестабилности  в глезена, стъпалото и коляното.</t>
  </si>
  <si>
    <t>Пин</t>
  </si>
  <si>
    <t xml:space="preserve">Пин имплант с дебелина 2,0 мм или 2,4 мм и дължина 60 мм за регулируема кортикална феморална фиксация на кръстната  връзка. Резорбируем материал PLLA със загуба на механичните свойства в рамките на 38 седмици и тотално заместени от здрава коста тъкан за максимум 2.0 г. </t>
  </si>
  <si>
    <t>Лигаментна скоба</t>
  </si>
  <si>
    <t>Стерилни лигаментни скоби с и без шипчета. Материал кобалт-хром.С  плосък мост с дебелина 1.8мм.  Усилени, заоблени ъгли за по-голяма стабилност. С дълги и къси крачета., Размери:8 x 25mm, 11 x 25mm</t>
  </si>
  <si>
    <t>Ендобътън</t>
  </si>
  <si>
    <t>Ендобътън - система за фиксиране на трансплантат на предни кръсни връзки, титаниева плака, 
Размери 15мм, 20мм, 25мм, 30мм, 35мм</t>
  </si>
  <si>
    <t>Костен заместител 8см3</t>
  </si>
  <si>
    <t xml:space="preserve">Бифазен костен заместител.Микропорьозна бифазна резорбируема керамика, съставена от два калциеви фосфата: HAp и β-TCP. Среден диаметър на порите 200-500µм. Биорезорбируем, биосъвместим. Отлични свойства за остеопроводимост до сърцевината на материала. Синтетичен – липса на протеини или органична съставка. Без риск от поява на инфекции. Състав: 75% хидроксапатит Ca10(P04)6(0H)2, 25% трикалциев фосфат Ca3(PO4)2Гранули 2-3мм - 5гр - 8 см3 </t>
  </si>
  <si>
    <t xml:space="preserve">Костен заместител цилиндър-ф14 мм-вис.20мм </t>
  </si>
  <si>
    <t xml:space="preserve">Бифазен костен заместител.Микропорьозна бифазна резорбируема керамика, съставена от два 
калциеви фосфата: HAp и β-TCP. Среден диаметър на порите 200-500µм. Биорезорбируем, 
биосъвместим. Отлични свойства за остеопроводимост до сърцевината на материала. 
Синтетичен – липса на протеини или органична съставка. Без риск от поява на инфекции. 
Състав: 75% хидроксапатит  Ca10(P04)6(0H)2, 25% трикалциев фосфат Ca3(PO4)2Цилиндър ф14 мм - височина 20мм </t>
  </si>
  <si>
    <t>Костен заместител блок 15х20х30</t>
  </si>
  <si>
    <t>Бифазен костен заместител.Микропорьозна бифазна резорбируема керамика, съставена от два 
калциеви фосфата: HAp и β-TCP. Среден диаметър на порите 200-500µм. Биорезорбируем, биосъвместим.Отлични свойства за остеопроводимост до сърцевината на материала. Синтетичен – липса на протеини или органична съставка. Без риск от поява на инфекции. Състав: 75% хидроксапатит  Ca10(P04)6(0H)2,25% трикалциев фосфат Ca3(PO4)2Блокче 15 х 20 х 30 мм</t>
  </si>
  <si>
    <t>ОСТИОСИНТЕЗНИ СРЕДСТВА</t>
  </si>
  <si>
    <t>DHS плака  - Синтезни средства за петрохантерна фрактура, плака DHS, медицинска стомана, материал 316L - Stainless steel, ИСО 5832-I, размери с ъгъл - 130 и 135 градуса, с различни дължини от 3 до 12 отвора, в комплект с винт дължина от 70 до 110мм през 5мм и кортикални винтове 4,5мм.</t>
  </si>
  <si>
    <t>DCS плака - Синтезни средства, DCS самокомпресивна плака , отвори от 5 до 16, дебелина 6,5 мм, широчина 19 мм, дължина от 68 мм до 260 мм, материал SS316L, медицинска стомана, ИСО 9001:2008 / ИСО 13485:2003. комплект с винт</t>
  </si>
  <si>
    <t>Титаниева плака дистален фемур - Синтезни средства, заключващи плаки за дистален фемур, Титаниеви, ИСО 5832-III. Различни дължини от 5,7,9,11,13 отвора, леви и десни, комплект с винтове заключващи 5мм и кортикални 4,5мм.</t>
  </si>
  <si>
    <t>Титаниева плака широка - Синтезни средства, заключващи компресивни плаки, диафазарни за фемур и тибиа, широки, Титаниеви, ИСО 5832-III. Различни дължини от 6,7,8,9,10,12 отвора, комплект с винтове заключващи 5мм и кортикални 4,5мм</t>
  </si>
  <si>
    <t>Титаниева плака тясна - Синтезни средства, заключващи компресивни плаки, диафизарни за фемур и тибиа, тесни, Титаниеви, ИСО 5832-III. Различни дължини с 4,5,6,7,8,9,10,11,12,14 отвора, комплект с винтове заключващи 5мм и кортикални 4,5мм</t>
  </si>
  <si>
    <t>Титаниева плака проксимална тибия - Синтезни средства, заключващи плаки за проксимална латерална тибиа, Титаниеви, ИСО 5832-III. Различни дължини от 5,7,9,11,13 отвора, леви и десни, комплект с винтове заключващи 5мм и кортикални 4,5мм</t>
  </si>
  <si>
    <t>Титаниева плака дистална тибия - Синтезни средства, заключващи плаки за дистална медиална тибиа, Титаниеви, ИСО 5832-III. Различни дължини с 4,6,8,10 отвора, леви и десни, комплект с винтове заключващи 3,5мм и кортикални 3,5мм</t>
  </si>
  <si>
    <t>Титаниева плака Т-права - Синтезни средства, заключващи Т плака права за дистален радиус, Титаниеви, ИСО 5832-III. Различни дължини с 3,4,5,6 отвора, комплект с винтове заключващи 3,5мм и кортикални 3,5мм</t>
  </si>
  <si>
    <t>Титаниева плака Т-коса - Синтезни средства, заключващи Т плака коса за дистален радиус леви и десни, Титаниеви, ИСО 5832-III. Различни дължини с 3,4,5,6,7,8 отвора, комплект с винтове заключващи 3,5мм и кортикални 3,5мм</t>
  </si>
  <si>
    <t>Титаниева плака проксимален хумерус - Синтезни средства, заключващи плаки за проксимален хумерус, Титаниеви, ИСО 5832-III. Различни дължини с 3,5,7,9, отвора, комплект с винтове заключващи 3,5мм и кортикални 3,5мм</t>
  </si>
  <si>
    <t>Титаниева плака  компресивна - Синтезни средства, заключващи компресивни плаки , Титаниеви, ИСО 5832-III. Различни дължини с 3,4,5,6,7,8,9,10,12,14 отвора, комплект с винтове заключващи 3,5мм и кортикални 3,5мм</t>
  </si>
  <si>
    <t>Титаниева плака реконструктивна - Синтезни средства, заключващи реконструктивни плаки, Титаниеви, ИСО 5832-III. Различни дължини с 3,4,5,6,7,8,9,10,11,12 отвора, комплект с винтове.</t>
  </si>
  <si>
    <t xml:space="preserve">1/4 тибуларна плака - Синтезни средства , 1/4 тибуларна плака, отвори от 3 до 8,   дебелина 1,0 мм, широчина 9 мм, дължина 28 мм до 63 мм,Титаниеви, ИСО 5832-III. комплект с винтове </t>
  </si>
  <si>
    <t xml:space="preserve">1/3 тибуларна плака - Синтезни средства , 1/3 тибуларна плака, отвори от 2 до10,   дебелина 1,0 мм, широчина 9 мм, дължина 25 мм до 121 мм, Титаниеви, ИСО 5832-III. комплект с винтове </t>
  </si>
  <si>
    <t xml:space="preserve">1/2 тибуларна  плака - Синтезни средства , 1/2 тибуларна плака, отвори от 3 до 12,   дебелина 1,2 мм, широчина 12 мм, дължина 55 мм до 199 мм, Титаниеви, ИСО 5832-III. комплект с винтове </t>
  </si>
  <si>
    <t xml:space="preserve"> L – Бътерс плака лява - Синтезни средства , L – Бътерс плака, отвори от 4 до 10, лява,  дебелина 2 мм, широчина 16 мм, дължина 89.5 мм до 169.5 мм, Титаниеви, ИСО 5832-III. комплект с винтове</t>
  </si>
  <si>
    <t xml:space="preserve"> L – Бътерс плака  дясна - Синтезни средства , L – Бътерс плака, отвори от 4 до 10, дясна,  дебелина 2 мм, широчина 16 мм, дължина 89.5 мм до 169.5 мм, Титаниеви, ИСО 5832-III. комплект с винтове </t>
  </si>
  <si>
    <t>Метатарзална плака малка - Метатарзални плаки-малки фрагментирани прави плаки,стоманени с дебелина 1мм, ширина 7мм и разстояние между отворите 8мм в комплект с винтове 2,7мм</t>
  </si>
  <si>
    <t>Метакарпална  плака малка - Метакарпални малки плаки с различни отвори, прави, стоманени с дебелина 1мм, ширина 5мм и разстояние между отворите 6мм в комплект с винтове 2мм</t>
  </si>
  <si>
    <t>L плака малка лява или дясна - L плака-кондиларни стоманени плаки със сверични отвори с дебелина 1мм, ширина на дългата част 5мм, ширина на рамото 12мм, прави и коси, леви и десни с 4 отвора в комплект с винтове 2мм</t>
  </si>
  <si>
    <t>L плака малка права или коса - L плака-кондиларни стоманени плаки със сверични отвори с дебелина 1мм, ширина на дългата част 7мм, ширина на рамото 13,5мм, прави и коси, леви и десни с 5 отвора в комплект с винтове 2,7мм</t>
  </si>
  <si>
    <t>Т плака малка винтове 2мм - Т мини плака, кондиларна, стоманена със сверични отвори , дебелина 1мм, ширина на рамото 12мм, ширина на дългата част 5мм с 4 отвора в комплект с винтове 2мм</t>
  </si>
  <si>
    <t>Т плака малка винтове 2,7мм - Т мини плака, кондиларна, стоманена със сверични отвори , дебелина 1мм, ширина на рамото 13,5мм, ширина на дългата част 7мм с 5 отвора в комплект с винтове 2,7мм</t>
  </si>
  <si>
    <t>Остеосинтезни средства</t>
  </si>
  <si>
    <t>Биорезорбируем интерферентен винт- стерилен, оребрен, с размери 4х10мм,4х15мм, 4х20мм,5х10мм,5х15мм, 5х20мм,6х10мм,6х15мм, 6х20мм, 6х26мм, 7х20мм, 7х24мм, 7х26мм, 7х30мм, 8х20мм, 8х24мм, 8х28мм, 8х30мм, 8х33мм, 9х20мм, 9х24мм, 9х28мм,9х30мм, 9х33мм, 10х24мм, 10х28мм, 10х30мм,10х33мм , материал - PLGA</t>
  </si>
  <si>
    <t>Сити Трейд Корпорейшън ЕООД</t>
  </si>
  <si>
    <t>Биоретек</t>
  </si>
  <si>
    <t xml:space="preserve">Биорезорбируем винт с ципрофлоксацин - стерилен, оребрен, с вариант за цяла или частична резба, авто компресивен, различни размери  </t>
  </si>
  <si>
    <t>Биорезорбируем авто компресивен винт с цяла резба и размери 2х10мм,2х1мм2, 2х14мм,2х16мм, 2х20мм, 2.7х10мм, 2.7х12мм, 2.7х14мм, 2.7х16мм, 2.7х18мм, 2.7х20мм,2.7х24мм, 3.5х10мм, 3.5х14мм до 3.5х20мм през 2мм, 3.5х24мм до 3.5х40 през 4мм, 4.5х25мм до 4.5х70мм през 5 мм, 4.5х80мм, 4.5х90мм. Материал PLGA.</t>
  </si>
  <si>
    <t>Биорезорбируем авто компресивен винт с половин резба и размери 3.5х20мм до 3.5х30мм през 2мм, 3.5х35мм до 3.5х45 през 5мм, 4.5х25мм до 4.5х70мм през 5 мм, 4.5х80мм, 4.5х90мм. Материал PLGA.</t>
  </si>
  <si>
    <t>Биорезорбируем канюлиран авто компресивен винт с половин резба и размери 3.5х20мм до 3.5х30мм през 2мм, 3.5х35мм до 3.5х45 през 5мм, 4.5х25мм до 4.5х70мм през 5 мм, 4.5х80мм, 4.5х90мм, 4.0х25мм до 4х70мм през 5мм, 4.0х80мм, 4.0х90мм. Материал PLGA.</t>
  </si>
  <si>
    <t>Биорезорбируем канюлиран авто компресивен винт с цяла резба и размери 3.5х20мм до 3.5х40мм през 4мм, 4.0х25мм до 4х70мм през 5мм, 4.0х80мм, 4.0х90мм,  4.5х25мм до 4.5х70мм през 5 мм, 4.5х80мм, 4.5х90мм . Материал PLGA.</t>
  </si>
  <si>
    <t>Оребрен биорезорбируем пин с размери от 1.5х20мм до 1.5х70мм през 10мм, 2.0х20мм до 2.0х70мм през 10мм, 2.7х50мм, 2.7х70мм, 3.2х70мм. Материал PLGA.</t>
  </si>
  <si>
    <t>Оребрен биорезорбируем пин с глава изработен от PLGA, различни размери</t>
  </si>
  <si>
    <t>Титаниеви лигаментни скоби с шипове с Ф 6, 7, 8, 9, 11, 12 по избор на оператора в комплект с инструментариум</t>
  </si>
  <si>
    <t>Травмед</t>
  </si>
  <si>
    <t>Феморален фиксатор с титаниева плочка и конци с размери Ф 15, 20, 25, 30, 35, 40, 45, 50, 55, 60, 65</t>
  </si>
  <si>
    <t xml:space="preserve">Титаниев анкер с игли с размери 2, 3.5, 5, 6 и 6,5 </t>
  </si>
  <si>
    <t>Комплект за съшиване на сухожилия съставен от 4 х 45, 48 мм 1/2 обратно режеща игла Монофиламентен Stainless Steel</t>
  </si>
  <si>
    <t>Мерил Ендосърджери</t>
  </si>
  <si>
    <t>Контейнери за PRP</t>
  </si>
  <si>
    <t>Ер Медика</t>
  </si>
  <si>
    <t>Конусовиден контейнер за PRP нестерилен</t>
  </si>
  <si>
    <t>Стебло КОКСА ВАРА СТЕБЛО КОКСА ВАРА – Тазобедрено стебло за безциментно закрепване с яка. 125-градусов ъгъл на шийката, конус на шийката 12/14. Стебло  цялостно покрито с хидроксиапатит. Проксимално трапецоидно сечение спомагащо понасянето на аксиалния и торзионния стрес и промотиращо първоначална стабилност. Скосеното рамо на стеблото улеснява неговото поставяне и самозаключване в канала на фемура. В дисталния си край стеблото е конусовидно, със стеснен връх, за избягване на контакт с кортекса, водещ до дистална следоперативна болка в бедрото. Размери: Най-малко 10 размера. Материал: Ti-6Al-4V сплав.</t>
  </si>
  <si>
    <t>DePuy Synthes J&amp;J</t>
  </si>
  <si>
    <t>Латерализирано стебло  - ЛАТЕРАЛИЗИРАНО СТЕБЛО   (с изместване „High Оffset“) – Тазобедрено стебло за безциментно закрепване без яка. 135-градусов ъгъл на шийката, конус на шийката 12/14. Стебло цялостно покрито с хидроксиапатит. Проксимално трапецоидно сечение спомагащо понасянето на аксиалния и торзионния стрес и промотиращо първоначална стабилност. Скосеното рамо на стеблото улеснява неговото поставяне и самозаключване в канала на фемура. В дисталния си край стеблото е конусовидно, със стеснен връх, за избягване на контакт с кортекса, водещ до дистална следоперативна болка в бедрото. Размери: Най-малко 10 размера. Материал: Ti-6Al-4V сплав.</t>
  </si>
  <si>
    <t>Феморална глава - Феморална глава съвместима с конус 12/14. Диаметър 28мм, 32мм и 36мм. Металната глава е с висока степен на полиране за свеждане на триенето до минимум. 
Латерализации -2, +1, +1.5, +5, +8.5, +9, +12, +13; Материал: Co-Cr.</t>
  </si>
  <si>
    <t>Костен цимент</t>
  </si>
  <si>
    <t>Костен цимент - Костен цимент, среден или висок визкозитет, без антибиотик - 40, 20гр.</t>
  </si>
  <si>
    <t>Костен цимент - Костен цимент, със среден или вискозитет-рентгено-позитивен с антибиотик-40г,20г.</t>
  </si>
  <si>
    <t>Тотална хибридна система за  тазобедрено ендопротезиране, съставена от безциментна ацетабуларна компонента и циментно бедрено стебло</t>
  </si>
  <si>
    <r>
      <t>Стебло с циментна фиксация</t>
    </r>
    <r>
      <rPr>
        <b/>
        <sz val="8"/>
        <rFont val="Arial"/>
        <family val="2"/>
        <charset val="204"/>
      </rPr>
      <t xml:space="preserve">  - Бедрено стебло с циментна фиксация без яка. 135-градусов ъгъл на шийката, конус на шийката 12/14. Наличие на вертикални бразди предоставящи по-голяма контактна площ между стеблото и цимента и в същото време не позволяващи ротация на стеблото. Скосеното рамо на стеблото улеснява неговото поставяне в канала на фемура. В дисталния си край стеблото е конусовидно, със стеснен връх, за избягване на контакт с кортекса, водещ до дистална следоперативна болка в бедрото. Полирана шийка за намаляване на износването. Размери: най-малко 9 размера; Материал: медицинска стомана сплав.</t>
    </r>
  </si>
  <si>
    <r>
      <t>Стебло с циментна фиксация</t>
    </r>
    <r>
      <rPr>
        <b/>
        <sz val="8"/>
        <rFont val="Arial"/>
        <family val="2"/>
        <charset val="204"/>
      </rPr>
      <t xml:space="preserve">  - Тазобедрено стебло за циментно закрепване без яка стандартно и латерализирано. 135-градусов ъгъл на шийката, конус на шийката 12/14. Стандартно стебло, цялостно полирано. Проксимално трапецоидно сечение спомагащо понасянето на аксиалния и торзионния стрес и промотиращо първоначална стабилност. Скосеното рамо на стеблото улеснява неговото поставяне и самозаключване в канала на фемура. В дисталния си край стеблото е конусовидно, със стеснен връх, за избягване на контакт с кортекса, водещ до дистална следоперативна болка в бедрото. Размери: Най-малко 11 размера. Материал: Ti-6Al-4V сплав.</t>
    </r>
  </si>
  <si>
    <t>Безциментен ацетабулум - Титаниева капсула с „пресфит“ закрепване. Капсулата е покрита с порьозен титаний и има 3 отвора за допълнително закрепване със спонгиозни винтове. Дизайнът на капсулата не позволява ротация на инлея. Ъгъл на поставяне на винтовете в капсулата до 34 градуса. Размери -  най-малко 10 размера; Материал: Ti-6Al-4V сплав, структурна повърхност.</t>
  </si>
  <si>
    <t>Ацетабуларна вложка - Ацетабуларна полиетиленова вложка изработена от умерено висока степен на свързаност на полимерните молекули Moderately High Crosslinked UHMWРЕ. Вътрешен диаметър от  28 мм и 32 мм. Най-малко 2 възможности за вложка – неутрална и 10°. Размери: най-малко 10 размера от вид; Материал: UHMWРЕ.</t>
  </si>
  <si>
    <t>Винтове за ацетабуларна капсула - Винтове за ацетабуларна капсула. Самонарезни винтове, без необходимост от предварително нарязване на резба в ацетабулума. Размери: Диаметър 6,5 мм; дължини – 15 мм, 20 мм, 25 мм, 30 мм, 35 мм, 40 мм, 45 мм. Материал TiAl6V4 сплав.</t>
  </si>
  <si>
    <t>Тотална първична безциментна ендопротеза за тазобедрена става с керамични компоненти</t>
  </si>
  <si>
    <t>Тазобедрено стебло за безциментно закрепване - СТАНДАРТНО СТЕБЛО – Тазобедрено стебло за безциментно закрепване без яка. 135-градусов ъгъл на шийката, конус на шийката 12/14. Стандартно стебло, цялостно покрито с хидроксиапатит. Проксимално трапецоидно сечение спомагащо понасянето на аксиалния и торзионния стрес и промотиращо първоначална стабилност. Скосеното рамо на стеблото улеснява неговото поставяне и самозаключване в канала на фемура. В дисталния си край стеблото е конусовидно, със стеснен връх, за избягване на контакт с кортекса, водещ до дистална следоперативна болка в бедрото. Размери: Най-малко 11 размера. Материал: Ti-6Al-4V сплав.</t>
  </si>
  <si>
    <t>Стебло КОКСА ВАРА  - СТЕБЛО КОКСА ВАРА – Тазобедрено стебло за безциментно закрепване с яка. 125-градусов ъгъл на шийката, конус на шийката 12/14. Стебло  цялостно покрито с хидроксиапатит. Проксимално трапецоидно сечение спомагащо понасянето на аксиалния и торзионния стрес и промотиращо първоначална стабилност. Скосеното рамо на стеблото улеснява неговото поставяне и самозаключване в канала на фемура. В дисталния си край стеблото е конусовидно, със стеснен връх, за избягване на контакт с кортекса, водещ до дистална следоперативна болка в бедрото. Размери: Най-малко 10 размера. Материал: Ti-6Al-4V сплав.</t>
  </si>
  <si>
    <t>Латерализирано стебло - ЛАТЕРАЛИЗИРАНО СТЕБЛО   (с изместване „High Оffset“) – Тазобедрено стебло за безциментно закрепване без яка. 135-градусов ъгъл на шийката, конус на шийката 12/14. Стебло цялостно покрито с хидроксиапатит. Проксимално трапецоидно сечение спомагащо понасянето на аксиалния и торзионния стрес и промотиращо първоначална стабилност. Скосеното рамо на стеблото улеснява неговото поставяне и самозаключване в канала на фемура. В дисталния си край стеблото е конусовидно, със стеснен връх, за избягване на контакт с кортекса, водещ до дистална следоперативна болка в бедрото. Размери: Най-малко 10 размера. Материал: Ti-6Al-4V сплав.</t>
  </si>
  <si>
    <t>Тазобедрено стебло за безциментно закрепване - СТАНДАРТНО СТЕБЛО – Тазобедрено стебло за безциментно закрепване без яка с оптимизирана дължина и тънка геометрия. 130-градусов ъгъл на шийката, конус на шийката 12/14. Стандартно стебло, проксимално покрито с високо порьозно покритие за изключителна първична стабилност. Проксимално трапецоидно сечение спомагащо понасянето на аксиалния и торзионния стрес и промотиращо първоначална стабилност. Оптимизираната дължина на стеблото позволява поставянето му чрез мини инвазивни техники и достъпи. Скосеното рамо на стеблото улеснява неговото поставяне и самозаключване в канала на фемура. В дисталния си край стеблото е тясно и със заострен връх, за избягване на контакт с кортекса, водещ до дистална следоперативна болка в бедрото. Размери: Най-малко 13 размера. Материал: Ti-6Al-4V сплав.</t>
  </si>
  <si>
    <t>Латерализирано стебло за безциментно закрепване - ЛАТЕРАЛИЗИРАНО СТЕБЛО   (с изместване „High Оffset“) – Тазобедрено стебло за безциментно закрепване без яка с оптимизирана дължина, тънка геометрия и директна латерализация. 130-градусов ъгъл на шийката, конус на шийката 12/14. Стандартно стебло, проксимално покрито с високо порьозно покритие за изключителна първична стабилност. Проксимално трапецоидно сечение спомагащо понасянето на аксиалния и торзионния стрес и промотиращо първоначална стабилност. Оптимизираната дължина на стеблото позволява поставянето му чрез мини инвазивни техники и достъпи. Скосеното рамо на стеблото улеснява неговото поставяне и самозаключване в канала на фемура. В дисталния си край стеблото е тясно и със заострен връх, за избягване на контакт с кортекса, водещ до дистална следоперативна болка в бедрото. Размери: Най-малко 13 размера. Материал: Ti-6Al-4V сплав.</t>
  </si>
  <si>
    <t>Керамична Феморална глава - Керамични феморални глави съвместими с конус 12/14. Диаметър 28, 32 и 36 mm. Главите са изработени от висококачествена керамика с наличие на циркониеви частици и частици алуминиев оксид за елиминиране възможността за създаване на пукнатини. Главите са  високо полирани с цел минимално износване. Латерализации на главите: +1, +1.5, +5, +8.5, +9, +12.</t>
  </si>
  <si>
    <t>Безциментен ацетабулум - Титаниева капсула представляваща пълна хемисфера, с „пресфит“ закрепване. Капсулата е покрита с порьозен титаний и има 3 отвора за допълнително закрепване със спонгиозни винтове. Дизайнът на капсулата не позволява ротация на инлея. Ъгъл на поставяне на винтовете в капсулата до 34 градуса. Размери:  най-малко 10 размера. Материал: Ti-6Al-4V сплав, структурна повърхност.</t>
  </si>
  <si>
    <t>Керамична ацетабуларна вложка с вътрешен диаметър 36 мм - Керамичнa ацетабуларнa вложкa изработенa от висококачествена керамика с наличие на циркониеви частици и частици алуминиев оксид за елиминиране възможността за създаване на пукнатини. Вложките са високо полирани с цел минимално износване, като геометрията им предоставя оптимален клиарънс между главата и вложката. Вътрешен диаметър от 28 мм, 32 мм и 36 мм и наймалко 10 размера.</t>
  </si>
  <si>
    <t>Винтове за ацетабуларна капсула - Винтове за ацетабуларна капсула. Самонарезни винтове, без необходимост от предварително нарязване на резба в ацетабулума.  Размери: Диаметър 6,5 мм; дължини – 15 мм, 20 мм, 25 мм, 30 мм, 35 мм, 40 мм, 45 мм. Материал TiAl6V4 сплав.</t>
  </si>
  <si>
    <t>Тотална първична безциментна ендопротеза за тазобедрена става с 36 мм керамична глава върху полиетиленов инлей</t>
  </si>
  <si>
    <t>Стебло КОКСА ВАРА - СТЕБЛО КОКСА ВАРА – Тазобедрено стебло за безциментно закрепване с яка. 125-градусов ъгъл на шийката, конус на шийката 12/14. Стебло  цялостно покрито с хидроксиапатит. Проксимално трапецоидно сечение спомагащо понасянето на аксиалния и торзионния стрес и промотиращо първоначална стабилност. Скосеното рамо на стеблото улеснява неговото поставяне и самозаключване в канала на фемура. В дисталния си край стеблото е конусовидно, със стеснен връх, за избягване на контакт с кортекса, водещ до дистална следоперативна болка в бедрото. Размери: Най-малко 10 размера. Материал: Ti-6Al-4V сплав.</t>
  </si>
  <si>
    <t>Полиетиленова ацетабуларна вложка с вътрешен диаметър до 36 мм - Ацетабуларна полиетиленова вложка изработена от умерено висока степен на свързаност на полимерните молекули Moderately High Crosslinked UHMWРЕ. Вътрешен диаметър от 32 мм и 36 мм. Най-малко 2 възможности за вложка – неутрална и +4 мм неутрална. Размери: най-малко 10 размера. Материал: UHMWРЕ.</t>
  </si>
  <si>
    <t>Тотална първична безциментна ендопротеза за тазобедрена става с 36 мм метална глава върху полиетиленов инлей</t>
  </si>
  <si>
    <t>Феморална глава - Феморални глави съвместими с конус 12/14. Диаметър 32 мм и 36 мм. Металните глави са с висока степен на полиране за свеждане на триенето до минимум. 
Латерализации – 2, +1, +1.5, +5, +8.5,  +9, +12, +13. Материал: Co-Cr.</t>
  </si>
  <si>
    <t>Тотална първична безциментна ендопротеза за тазобедрена става с керамична глава върху титаниева капсула с керамично покритие</t>
  </si>
  <si>
    <t>Модулни Керамични Феморални глави с диаметър от 32 мм до 48 мм - Модулни керамични феморални глави съвместими с модулни ръкави. Диаметър 32, 36, 40, 44 и 48 mm. Главите са изработени от висококачествена керамика с наличие на циркониеви частици и частици алуминиев оксид за елиминиране възможността за създаване на пукнатини. Главите са  високо полирани с цел минимално износване.</t>
  </si>
  <si>
    <t>Модулни Ръкави за керамични феморални глави с диаметър от 32 мм до 48 мм - Модулни Ръкави за керамични феморални глави с диаметър от 32 мм до 48 мм, съвместими с конус 12/14, изработени от титаниева сплав. Латерализации на ръкавите -3мм, 0 мм, +4 мм, +7 мм.</t>
  </si>
  <si>
    <t>Титаниева капсула с керамично покритие - Титаниева капсула представляваща пълна хемисфера, с „пресфит“ закрепване. Капсулата е изработена от Ti-6Al-4V сплав, структурна повърхност, най-малко 13 размера в серия. Капсулата да бъде изцяло покрита външно с хидроксиапатитно покритие и вътрешно с керамично покритие, изработено от висококачествена керамика с наличие на циркониеви частици и частици алуминиев оксид за елиминиране възможността за създаване на пукнатини. Керамичното покритие е високо полирано с цел минимално износване, като геометрията му предоставя оптимален клиарънс между главата и капсулата. Външен диаметър от 42 мм до 66 мм, вътрешен диаметър от 32 мм до 48 мм.</t>
  </si>
  <si>
    <t>Тотална първична безциментна ендопротеза за тазобедрена става с 32 мм керамична глава върху полиетиленов инлей</t>
  </si>
  <si>
    <t>Тазобедрено стебло за безциментно закрепване -СТАНДАРТНО СТЕБЛО – Тазобедрено стебло за безциментно закрепване без яка. 135-градусов ъгъл на шийката, конус на шийката 12/14. Стандартно стебло, цялостно покрито с хидроксиапатит. Проксимално трапецоидно сечение спомагащо понасянето на аксиалния и торзионния стрес и промотиращо първоначална стабилност. Скосеното рамо на стеблото улеснява неговото поставяне и самозаключване в канала на фемура. В дисталния си край стеблото е конусовидно, със стеснен връх, за избягване на контакт с кортекса, водещ до дистална следоперативна болка в бедрото. Размери: Най-малко 11 размера. Материал: Ti-6Al-4V сплав.</t>
  </si>
  <si>
    <t>Системи за ревизионно ендопротезиране на тазобедрената става</t>
  </si>
  <si>
    <t>Ревизонен ацетабулум циментен тип Burke-Shneider - Протрузионната клетка трябва да е изработена от титан, специално за лявата и за дясната страна, да има поне 7 размера от 48-72 мм с външен диаметър и 45-69 мм вътрешен диаметър, да има множество отвори за закрепване с винтове 20-60 мм в ацетабулум илиум и исхиум и да позволява контуриране.</t>
  </si>
  <si>
    <t>Модулно безциментно ревизионно стебло с възможност за заключване в дисталния край - Модулно ревизионно стебло, цялостно покрито с хидроксиапатит, за постигане на оптимална остеоинтеграция. Проксимална част на безциментното ревизионно стебло трябва да е с конус 12/14, CCD ъгъл 135 градуса. Размерът на проксималната част трябва да е от общо 25 мм до общо 35 мм със стъпки от по най-много 10 мм и общо 2 различни форми, като да дава възможност за промяна на ротацията спрямо дисталната част на стеблото през 10 градуса.  Проксималната част на протезата трябва да има общо три отвора за допълнителна фиксация.  Дистална част на стеблото трябва да е анатомично извита и да бъде с диаметър от 10 до 20 мм със стъпка 2 мм и да бъде с дължини от 200 до 320 мм, със стъпка най-много 50 мм, всички стемове, по-дълги от 200 мм и диаметър 12 мм или повече, трябва да имат опция за допълнителна дистална фиксация с винт, с диаметър 5 мм. Връзката между дисталната и проксималната част трябва да се осъществява с помощта на конусообразно удължение на стема и винт, проксималната част от стема трябва да е оформена степеновидно, което предотвратява пропадане на протезата. Острието на дисталната част на стема трябва да е налично в кръгла форма и да има вертикални прорези, увеличаващи площта и не позволяващи ротация на стеблото във фемура. Трябва да има възможност за добавяне на проксимални латерализиращи елементи към стеблото в най-малко три размера. Материал: Ti-6Al-4V сплав.</t>
  </si>
  <si>
    <t>Стъбло за ревизионно ендопротезиране с механично закрепване - Тазобедрено стъбло за безциментно закрепване с яка. 135-градусов ъгъл на шийката, конус на шийката 12/14. Стандартно и латерализирано (high offset) стебло: цялостно покрито с хидроксиапатит и с  конус 12/14. Подходящо за пациенти с „Дефект на Папровски Тип 1 до 3Б”. Ревизионно стебло с 40мм по-дълго от стандартното стъбло. Вертикални бразди и хидроксиапатитно покритие на стеблото за по-добра стабилизация и избягване на дистална тазова следоперативна болка.
Материал: Ti-6Al-4V сплав.
Размери: Най-малко 9 размера стандартно ревизионно стебло. Най-малко 9 размера латеразизирано стебло.</t>
  </si>
  <si>
    <t>Безциментен ревизионен ацетабулум - Титаниева капсула представляваща пълна хемисфера, със стандартен и дълбок вариант, с „пресфит“ закрепване. Капсулата е покрита с силно порьозен титан и има отвори за допълнително закрепване със спонгиозни и кортикални винтове. Дизайнът на капсулата не позволява ротация на инлея. Ъгъл на поставяне на винтовете в капсулата до 34 градуса. Ревизионната капсула трябва да позволява поставянето на безциментни аугменти покрити със силно порьозен титан. Размери:  най-малко 10 размера. Материал: Ti-6Al-4V сплав, структурна повърхност.</t>
  </si>
  <si>
    <t>Кортикални винтове за ацетабуларна капсула - Кортикални винтове за ацетабуларна капсула. Самонарезни винтове, без необходимост от предварително нарязване на резба в ацетабулума.  Размери: Диаметър 5,5 мм; дължини – 25 мм, 30 мм, 35 мм, 40 мм, 45 мм, 50 мм, 55 мм, 60 мм, 65 мм. Материал TiAl6V4 сплав.</t>
  </si>
  <si>
    <t>Спонгиозни винтове за ацетабуларна капсула - Спонгиозни винтове за ацетабуларна капсула. Самонарезни винтове, без необходимост от предварително нарязване на резба в ацетабулума.  Размери: Диаметър 6,5 мм; дължини – 8 мм, 15 мм, 20 мм, 25 мм, 30 мм, 35 мм, 40 мм, 45 мм, 50 мм, 55 мм, 60 мм, 65 мм, 70 мм. Материал TiAl6V4 сплав.</t>
  </si>
  <si>
    <t>Безциментни ацетабуларни аугменти за ревизионен ацетабулум - Безциментните ацетабуларни аугменти трябва да оказват допълнителна стабилност и упора на тазовата геометрия в случаи на тежка костна загуба. Трябва да са изградени от високо порьозен титан. Системата трябва да предлага частични хемисферични аугменти, с дебелини от 10 мм до 30 мм, но не по-малко от 4 размера за всички диаметри; поддържащи аугменти в неутрален, ляв и десен вариант и различна насоченост на винтовете; поддържащи вложки, предлагащи поне 3 различни ъглови опции. Аугментите трябва да позволяват поставянето както на спонгиозни, така и на кортикални, а също и полиаксиални и незаключващи винтове под различен ъгъл.</t>
  </si>
  <si>
    <t>Винтове за ацетабуларни аугменти - Винтовете трябва да бъдат кортикални, спонгиозни, полиаксиални и незаключващи. Трябва да са самонарезни винтове, без необходимост от предварително нарязване на резба в ацетабулума.  Размери: Диаметър от 5,5 мм до 6,5 мм; дължини от 14 мм до 70 мм. Материал TiAl6V4 сплав.</t>
  </si>
  <si>
    <t>Ревизионна полиетиленова ацетабуларна вложка с вътрешен диаметър до 36 мм - Ацетабуларна полиетиленова вложка изработена от ултра висока степен на свързаност на полимерните молекули Ultra High Moleculary Weight Crosslinked Polyethylene UHMWРЕ. Вътрешен диаметър от 32 мм и 36 мм. Най-малко 2 възможности за вложка - неутрална и +4 мм неутрална. Размери: най-малко 10 размера. Материал: UHMWРЕ.</t>
  </si>
  <si>
    <t>Модулно безциментно ревизионно стебло - Модулно ревизионно стебло, изградено от подсилена титаниева сплав. Проксимална част на безциментното ревизионно стебло трябва да е с конус 12/14, CCD ъгъл 135 градуса. Размерът на проксималната част трябва да е с диаметър от общо 20 мм до общо 28 мм със стъпки от по най-малко 4 мм и най-малко 4 височини от 75мм до 105мм, като да дава възможност за промяна на ротацията спрямо дисталната част на стеблото в цяла окръжност. Дистална част на стеблото трябва да е в поне два варианта, права и анатомично извита и да бъде с диаметър от 14 мм до 31 мм със стъпка 1 мм и да бъде с дължини от 140 мм до 290 мм, със стъпка най-много 50 мм. Връзката между дисталната и проксималната част трябва да се осъществява с помощта на заключващ винт. Острието на дисталната част на стема трябва да е налично в кръгла форма и да има вертикални прорези, увеличаващи площта и не позволяващи ротация на стеблото във фемура. Дисталния край на стеблото трябва да е заострен с цел елиминиране на постоперативна болка в бедрото. Материал: подсилена Ti-6Al-4V сплав.</t>
  </si>
  <si>
    <t>Осцилиращо перо - Осцилиращо перо за моторни системи произведено от медицинска стомана, с дебелина 1 мм, 1,19мм или 1,27мм, дължина на перото 90 мм и широчина на режещата повърхност 13мм, 22 мм.</t>
  </si>
  <si>
    <t>Komet medical</t>
  </si>
  <si>
    <t>Джет лаваж система за ендопротезиране - Системата трябва да е изцяло стерилна и еднократна и да се състои от ергономична ръкохватка, позволяваща контрол над скоростта на пулсациите, накрайник, подходящ за оптимално почиства на костта, маркучи и сет батерии.</t>
  </si>
  <si>
    <t>Mahe medical</t>
  </si>
  <si>
    <t xml:space="preserve">Системи за тотално, първично ендопротезиране на колянна става </t>
  </si>
  <si>
    <t>Феморален компонент - Феморален компонент с циментна фиксация, обособен за дясно и обособен за ляво коляно, с жертване на задна кръстна връзка. Сагиталният профил на компонента е изграден от най-малко 3 различни пресичащи се радиуса за предоставяне на максимална тибиофеморална контактна площ и възможно най-малък контактен стрес в основните зони на натоварване. Размери: най-малко 6 размера. Материал: Co-Cr.</t>
  </si>
  <si>
    <t>Тибиален компонент - Тибиален симетричен компонент с циментна фиксация, с жертване на задна кръстна връзка и с фиксиран тибиален инсърт. Възможност за комбинация на различни размери на фемуралните и тибиалните компоненти. Наличие на вдлъбнатини в дисталната част на тибиалния компонент за оптимална циментна фиксация. Наличие на непрекъснат опорен ръб и жлеб около целия компонент за оптимална фиксация на тибиалния инсърт. Размери: най-малко 6 размера. Материал: Ti-6Al-4V сплав.</t>
  </si>
  <si>
    <t>Тибиален инсърт - Полиетиленов тибиален симетричен инсърт с възможност за гама вакуум стерилизирани тибиални инсърти с жертване на задна кръстна връзка. Размери: най-малко 6 размера и минимум 7 дебелини. Материал: PE.</t>
  </si>
  <si>
    <t>Патела - Патела, овална, куполна с три клина. Изцяло изградена от полиетилен. Размери: най-малко 4 размера.</t>
  </si>
  <si>
    <t>Костен цимент -Костен цимент, със среден или вискозитет-рентгено-позитивен с антибиотик-40г,20г.</t>
  </si>
  <si>
    <t>Феморален компонент - Феморален компонент с циментна фиксация, обособен за дясно и обособен за ляво коляно, с жертване на задна кръстна връзка. Сагиталният профил на компонента е изграден от множество пресичащи се радиуса за предоставяне на максимална тибиофеморална контактна площ и възможно най-малък контактен стрес в основните зони на натоварване по време на движение. С възможност за избор между стандартен и тесен фемурален компонент. Размери: най-малко 14 размера. Материал: Кобалт - хром сплав.</t>
  </si>
  <si>
    <t>Тибиален компонент - Тибиален симетричен компонент с циментна фиксация, с жертване на задна кръстна връзка и с фиксиран тибиален инсърт. Възможност за комбинация на различни размери на фемуралните и тибиалните компоненти. Високо полирана артикулираща повърхност. Наличие на вдлъбнатини в дисталната част на тибиалния компонент за оптимална циментна фиксация. Наличие на  опорен ръб и жлеб в предната и задната част на компонента за оптимална фиксация на тибиалния инсърт. Размери: най-малко 10 размера. Материал: Кобалт - хром сплав.</t>
  </si>
  <si>
    <t>Тибиален инсърт - Полиетиленов тибиален симетричен инсърт с възможност за гама вакуум стерилизирани тибиални инсърти с жертване на задна кръстна връзка. Размери: най-малко 10 размера и минимум 10 дебелини. Материал: Полиетилен.</t>
  </si>
  <si>
    <t>Патела- Патела, овална, куполна с три клина с анатомична или медиализирана опция. Изцяло изградена от полиетилен. Размери: най-малко 5 размера.</t>
  </si>
  <si>
    <t>Система за уникондилно ендопротезиране на колянна става</t>
  </si>
  <si>
    <t>Уни Феморален компонент - Уни феморален компонент за циментно закрепване, обособен за дясно и обособен за ляво коляно, в два варианта  ляво медиален/дясно латерален и дясно медиален/ляво латерален.  Изграден от хром кобалт, наймалко 6 размера, наличие на два пега за подсилване на циментната фиксация. Уни феморалния компонент е съвместим с всички размери тибиални инсърти</t>
  </si>
  <si>
    <t>Уни Тибиален компонент - Уни тибиален компонент за циментно закрепване, обособен за дясно и обособен за ляво коляно, в два варианта ляво медиален/дясно латерален и дясно медиален/ляво латерален.  Изграден от кобалт хром сплав, наймалко 6 размера, наличие на тибиален кил и пег за подсилване на циментната фиксация.</t>
  </si>
  <si>
    <t xml:space="preserve">Уни Тибиален инсърт - Уни тибиален инсърт, обособен за дясно и обособен за ляво коляно, в два варианта ляво медиален/дясно латерален и дясно медиален/ляво латерален, с възможност за гама вакуум стерилизирани тибиални инсерти. Тибиален имплант в наймалко 6 размера и минимум 5 дебелини </t>
  </si>
  <si>
    <t>Уни изцяло полиетиленов тибиален компонент - Уни тибиален компонент за циментно закрепване, обособен за дясно и обособен за ляво коляно, в два варианта ляво медиален/дясно латерален и дясно медиален/ляво латерален.  Изграден от полиетилен, най-малко 6 размера и 4 дебелини, наличие на тибиален кил и пег за подсилване на циментната фиксация.</t>
  </si>
  <si>
    <t xml:space="preserve">Системи за ревизионно ендопротезиране на коляна става, с опция хиндж, с възможност за замяна на дистален фемур и/или проксимална тибия </t>
  </si>
  <si>
    <r>
      <t xml:space="preserve">
</t>
    </r>
    <r>
      <rPr>
        <b/>
        <sz val="8"/>
        <rFont val="Arial"/>
        <family val="2"/>
        <charset val="204"/>
      </rPr>
      <t xml:space="preserve">
Ревизионен Феморален компонент - Феморална компонента трябва да е специално обособена за ляво и дясно коляно и да предлага задно стабилизиран вариант за жертвана задна кръстна връзка, както и да е съвместим с фиксирана или мобилна полиетиленова подложка. Фемурът трябва да дава възможност за използване на циментови и безциментови клиновидни подложки или аугменти, както и на интрамедуларни безциментни стемове, които да се използват при компенсиране на костни дефекти. Фемурът трябва да е с поне 6 различни размера. Сагиталният профил на компонента е изграден от най-малко 3 различни пресичащи се радиуса за предоставяне на максимална тибиофеморална контактна площ и възможно най-малък контактен стрес в основните зони на натоварване. Материал: Co-Cr.</t>
    </r>
  </si>
  <si>
    <t>Феморални адаптери - Феморални титаниеви адаптери, позволяващи позиционирането на стема на 5 или 7 градуса валгусен ъгъл.</t>
  </si>
  <si>
    <t>Феморални болтове - Феморални титаниеви болтове, позволяващи неутрално позициониране на стема или с отместване +2 мм или -2 мм</t>
  </si>
  <si>
    <t>Феморални постериорни и дистални аугменти - Фемуралните аугментите трябва да са титаниеви и да са постериорни и дистални за всеки размер на фемура, отделно в ляв и десен вариант и с поне 4 различни дебелини.</t>
  </si>
  <si>
    <t>Mетафизарни феморални ръкави - Безциментни феморалните ръкави за метафизарно закрепване, цялостно изградени от титаниева сплав. Ръкавите трябва да са с  конусовидна и стъпаловидна форма, асиметрично сечение и да бъдат частично покрити с порьозен титан. Най-малко 5 различни размера от 20 мм до 46 мм.</t>
  </si>
  <si>
    <t>Ревизионен Тибиален компонент - Ревизионен тибиален симетричен или офсетен компонент с циментна фиксация, с жертване на задна кръстна връзка и с фиксиран тибиален инсърт. Възможност за комбинация на различни размери на фемуралните и тибиалните компоненти. Наличие на вдлъбнатини в дисталната част на тибиалния компонент за оптимална циментна фиксация. Наличие на непрекъснат опорен ръб и жлеб около целия компонент за оптимална фиксация на тибиалния инсърт. Фиксираната тибиална компонента трябва да е налична в поне 6 различни размера, както и в изместено изпълнение и да дава възможност за поставяне на клиновидни и стъпаловидни аугменти  и на безциментни и циментни стемове. 
Тибиални подложки трябва да са три вида: половинчати с 10 и 20 градусов ъгъл, степеновидни 10 мм и 15 мм дебелина и тотални с 10 и 15 градусов ъгъл. Материал: Ti-6Al-4V сплав.</t>
  </si>
  <si>
    <t xml:space="preserve">Ревизионен Менискален компонент - Ревизионни полиетиленови тибиални симетрични подложки с възможност за гама вакуум стерилизирани тибиални подложки с жертване на задна кръстна връзка. Ревизионните вложки трябва да са с задно стабилизирано средищно затваряне, което да предотвратява постериорното триене на пищяла, трябва да са направени от UHMWE крос линк полиетилен, и да са с дебелина от 8 мм до 30 мм. Ревизионната ендопротеза трябва да е съвместима със стандартната версия, така че при ревизията да е възможна замяната да се извърши върху феморалната или тибиалната компонента. .Размери: най-малко 6 размера и минимум 9 дебелини. </t>
  </si>
  <si>
    <t>Тибиални половинчати, степеновидни и цялостни аугменти - Тибиалните аугментите трябва да са титаниеви и да са 3 вида: половинчати с 10 и 20 градусов ъгъл, степеновидни с 10 мм и 15 мм дебелина и цялостни с 10 и 15 градусов ъгъл.</t>
  </si>
  <si>
    <t>Модулни универсални безциментни стемове - Универсалните безциментни интрамедуларни стемове да са цялостно изградени от титаниева сплав, като са подходящи както за фемурални, така и за тибиални компоненти. Стемовете са цялостно покрити с жлебове за оптимална фиксация в интрамедуларния канал и с цел предотвратяване на ротацията в канала. Трябва да са с дължини 75 мм, 115 мм и 150 мм и дебелини от 10 до 24 мм с растер по 2 мм.</t>
  </si>
  <si>
    <r>
      <t xml:space="preserve">
</t>
    </r>
    <r>
      <rPr>
        <b/>
        <sz val="8"/>
        <rFont val="Arial"/>
        <family val="2"/>
        <charset val="204"/>
      </rPr>
      <t xml:space="preserve">
Ревизионен компонент заместващ дисталния фемур - Феморална компонента трябва да е специално обособена да подмяна на дисталното бедро за ляво и дясно коляно и да предлага заключване на фиксирания полиетиленов тибиален инсърт към бедрения компонент. Фемурът трябва да дава възможност за използване на циментни и безциментни, прави или извити интрамедуларни стемове, които да се използват при компенсиране на костни дефекти. Фемурът трябва да е с поне 2 различни размера. Сагиталният профил на компонента е изграден от най-малко 3 различни пресичащи се радиуса за предоставяне на максимална тибиофеморална контактна площ и възможно най-малък контактен стрес в основните зони на натоварване. Материал: Кобалт - хром сплав.</t>
    </r>
  </si>
  <si>
    <t>Феморални хиндж пинове - Феморални хиндж пинове в поне 2 размера, позволяващи заключването на инсърта към бедрото</t>
  </si>
  <si>
    <t>Модулни универсални стемове - Универсалните безциментни и циментни интрамедуларни стемове да са цялостно изградени от кобалт хром сплав, като са подходящи както за фемурални, така и за тибиални компоненти и да имат прав и извит вариант. Безциментните стемове са цялостно покрити с порьозно покритие за оптимална фиксация в интрамедуларния канал и със заострен връх с цел предотвратяване на постоперативна болка в областа на диафизата. Циментните стемове трябва да са с дължини от 100 мм, 125 мм, 150 мм и 200 мм и дебелини от 9 до 17 мм с растер по 1 мм. Безциментните стемове трябва да са с дължини от 100 мм, 125 мм, 150 мм и 200 мм и дебелини от 10.5 мм до 18.5 мм с растер по 1 мм.</t>
  </si>
  <si>
    <t>Адаптери за метафизарни ръкави - Феморални адаптери, позволяващи неутрално позициониране на метафизарните ръкави или с отместване 5 мм или 10 мм</t>
  </si>
  <si>
    <t>Ревизионен компонент заместващ проксималната тибия - Ревизионен тибиален симетричен компонент за подмяна на проксамална тибия, цялостно покрит с порьозно покритие, с мобилен тибиален инсърт. Високо полирана артикулираща повърхност. Трябва да има наличие на отвори в предната част на компонента. Мобилният тибиален инсърт трябва да е наличен в поне 4 различни размера. Тибиалния компонент трябва да е с възможност за поставяне на безциментни и циментни, прави и извити стемове.  Материал: Кобалт - хром сплав.</t>
  </si>
  <si>
    <t>Mетафизарни тибиални ръкави - Безциментни тибиални ръкави за метафизарно закрепване, цялостно изградени от титаниева сплав. Ръкавите трябва да са с  конусовидна и стъпаловидна форма, симетрично сечение и да бъдат частично покрити с порьозен титан в проксималната си част. Най-малко 5 различни размера от 29 мм до 61 мм.</t>
  </si>
  <si>
    <t>Ревизионен тибиален компонент - Ревизионен тибиален симетричен компонент за циментно закрепване, с мобилен тибиален инсърт, съвместим с метафизарни ръкави. Високо полирана артикулираща повърхност. Мобилния тибиален инсърт трябва да е наличнен в поне 4 различни размера. Тибиалния компонент трябва да е с възможност за поставяне на безциментни и циментни стемове.  Най-малко 8 размера. Материал: Кобалт - хром сплав.</t>
  </si>
  <si>
    <t>Ревизионен Менискален компонент - Ревизионни мобилни полиетиленови тибиални симетрични подложки с възможност за гама вакуум стерилизирани тибиални подложки тип хиндж (панта) за заключване в бедрения компонент. Ревизионните вложки трябва да са със задно стабилизирано средищно затваряне, покрито от Кобалт - хром сплав, което да предотвратява постериорното триене на пищяла, трябва да са направени от UHMWE крос линк полиетилен, и да са с дебелина от 12 мм до 31 мм, като имат и подсилващ срединен пин, изграден от кобалт-хром сплав.                       Размери: най-малко 4 размера и минимум 9 дебелини.</t>
  </si>
  <si>
    <r>
      <t xml:space="preserve">
</t>
    </r>
    <r>
      <rPr>
        <b/>
        <sz val="8"/>
        <rFont val="Arial"/>
        <family val="2"/>
        <charset val="204"/>
      </rPr>
      <t xml:space="preserve">
Ревизионен феморален компонент - Феморална компонента трябва да е специално обособена за ляво и дясно коляно и да предлага заключване на фиксирания полиетиленов тибиален инсърт към бедрения компонент. Фемурът трябва да дава възможност за използване на циментни и безциментни интрамедуларни стемове, които да се използват при компенсиране на костни дефекти. Фемурът трябва да е с поне 3 различни размера. Сагиталният профил на компонента е изграден от най-малко 3 различни пресичащи се радиуса за предоставяне на максимална тибиофеморална контактна площ и възможно най-малък контактен стрес в основните зони на натоварване. Материал: Кобалт - хром сплав.</t>
    </r>
  </si>
  <si>
    <t>Феморални дистални аугменти - Феморалните аугментите трябва да са дистални, титаниеви и да са универсални за всеки размер на фемура и с поне 2 различни дебелини.</t>
  </si>
  <si>
    <t>Раменна ендопротеза за посттравматично и постдегенеративно ендопротезиране</t>
  </si>
  <si>
    <t xml:space="preserve">Хумерално стебло - Хумералното стебло трябва да представлява моноблок изработен от титаниева сплав за циментно закрепване, с антиротационни крила и да има отвори за фиксиране на хумералния туберкул, както и да има обозначения за определяне на височината. Трябва да е в поне 6 размера в различни диаметри от 6 до 16 мм. </t>
  </si>
  <si>
    <t>Хумерална глава - Хумералната глава трябва да е модулна и и изработена от CoCr, с инверсен конусовиден адаптор и в поне 2 варианта – стандартни глави в поне 15 различни размера и ексцентрични глави в поне 8 различни размера.</t>
  </si>
  <si>
    <t>Изкуствена гленоидална повърхност - Гленоидалният компонент от раменната става трябва да е полиетиленов, напречно свързан, стерилизиран и с пегове за циментна фиксация, като да е в поне 6 размера.</t>
  </si>
  <si>
    <t>Раменна ендопротеза - обърната за постдегенеративно ендопротезиране</t>
  </si>
  <si>
    <t>Хумерално стебло - Хумерално стебло трябва да е моноблок, изработен от  CoCr, със ъгъл 155°, в поне 7 размера, и да е с диаметър от 8 мм до 14 мм.</t>
  </si>
  <si>
    <t>Хумерална компонента - Хумерална компонента трябва да е изработена от полиетилен, с възможност  да е стандартна, от 38 мм до 42 мм, и в поне 3 размера, да е мобилна, от 38 мм до 42 мм, и в поне 3 размера или да е вдлъбната, с размери от 38 мм до 42 мм.</t>
  </si>
  <si>
    <t>Хумерален разделител - Хумералния разделител на раменната става трябва да е безциментен, и да има поне 4 отвора за фиксиране с винтове.</t>
  </si>
  <si>
    <t>Винтове - Винтовете трябва да са налични и във вариант на незаключващи, полиаксиални, и с диаметър 4,5 мм, в поне 5 дължини.</t>
  </si>
  <si>
    <t>Хумерална глава - Главата на раменна става трябва да е стандартна, в минимум по два размера от 38 мм до 42 мм както да има и ексцентрична опция, която да е в минимум по два размера от 38 мм до 42 мм</t>
  </si>
  <si>
    <t>Консумативи за артроскопия</t>
  </si>
  <si>
    <t>Крос пин сет за въстановяване на ПКВ - 2 броя крос пин импланта, с дебелина 2,7мм или 3,3мм за регулируема кортикална феморална фиксация на кръстната  връзка. Резорбируемия материал е PLLA  с период за резорбиране минимум 2.5 г.</t>
  </si>
  <si>
    <t>Интерферентен резорбируем винт за въстановяване на ПКВ - Интерферентният винт е резорбируем, има формата на конус и е покрит с резба по цялата си дължина, наличен е в следните размери: 7мм x 23мм, 7мм x 30мм, 8мм x 23мм, 8мм x 30мм, 9мм x 23мм, 9мм x 30мм, 10мм x 23мм,10мм x 30мм. Изграден е от второ поколение биокомпозитен материал.</t>
  </si>
  <si>
    <t>Съшивател за менискус - Съшивател за менискус изграден от PLA връх и 1 прикачен към него оплетен, синтетичен, резорбируем конец. Наличен в 3 варианта – 0, 12 и 27 градуса.</t>
  </si>
  <si>
    <t>Анкер с конец, с игла, за поставяне с навиване - Титаниев анкер с диаметър 5 мм, с прикачени към него 2 бр. оплетени, полимерни, нерезорбируеми конеца и игла. Анкерът се поставя с навиване и е изработен от титаниева сплав 6AI-4V ELI Ti. Индикации: използва се при реконструкции на лигаменти и сухожилия и съответните нестабилности  в рамото, глезена, стъпалото, китката, ръката, лакътя и коляното.</t>
  </si>
  <si>
    <t>Анкер с конец, без игла, за поставяне с навиване - Титаниев анкер с диаметър 5 мм, с прикачени към него 2 бр. оплетени, полимерни, нерезорбируеми конеца. Анкерът се поставя с навиване и е изработен от титаниева сплав 6AI-4V ELI Ti. Индикации: използва се при реконструкции на лигаменти и сухожилия и съответните нестабилности  в рамото, глезена, стъпалото, китката, ръката, лакътя и коляното.</t>
  </si>
  <si>
    <t xml:space="preserve">Резорбируем  анкер с конец, без игла, за поставяне с навивавне - Биорезорбируем анкер с двойна резба – кортикална резба и спонгиозна резба, диаметри 4.5 мм, 5.5 мм и 6.5 мм с 2 прикачени към него оплетени, синтетични, частично резорбируеми конеца. Анкерът се поставя с навиване и е изграден от резорбируем полимер и трикалциев фосфат (ТСР). Индикации: използва се при реконструкции на лигаменти и сухожилия и съответните нестабилности  в рамото, глезена, стъпалото, лакътя, коляното и тазобедрената става.
</t>
  </si>
  <si>
    <t>Биорезорбируем анкер с диаметър 3.0 мм - Биорезорбируем анкер с резба по-цялата дължина, диаметър 3.0 мм с 2 прикачени към него оплетени, полимерени, нерезорбируеми конеца. Индикации: използва се при реконструкции на лигаменти и сухожилия и съответните нестабилности  в рамото, глезена, стъпалото, лакътя, коляното и тазобедрената става.</t>
  </si>
  <si>
    <t>Нерезорбируем  анкер с конец, без игла, за поставяне с навивавне - Нерезорбируем анкер с двойна резба – кортикална резба и спонгиозна резба, диаметри 4.5 мм, 5.5 мм и 6.5 мм с 2 прикачени към него оплетени, синтетични, частично резорбируеми конеца. Анкерът се поставя с навиване и е изграден от РЕЕК (полиетеретеркетон) материал. Индикации: използва се при реконструкции на лигаменти и сухожилия и съответните нестабилности  в рамото, глезена, стъпалото, лакътя, коляното и тазобедрената става.</t>
  </si>
  <si>
    <t>Титаниев анкер с конец, без игла, за поставяне с навивавне - Титаниев анкер с двойна резба – кортикална резба и спонгиозна резба и остър връх, тип троакар, диаметри 4.5 мм, 5.5 мм и 6.5 мм с 2 прикачени към него оплетени, синтетични, частично резорбируеми конеца. Анкерът е самопробивен и самонарезен, поставя се с навиване и е изграден от титан. Индикации: използва се при реконструкции на лигаменти и сухожилия и съответните нестабилности  в рамото, глезена, стъпалото, лакътя, коляното и тазобедрената става.</t>
  </si>
  <si>
    <t>Титаниев анкер за реконструкция на ротаторен маншон при раменна артроскопия - Титаниев анкер с диаметър 5 мм, с прикачени към него 2 бр. оплетени, полимерни, нерезорбируеми конеца. Анкерът се поставя с предварително пробиване на дупка в коста и е изработен от титаниева сплав 6AI-4V ELI Ti. Индикации: използва се при реконструкции на ротаторен маншон, Банкарт и SLAP лезии, сухожилия и съответните нестабилности  в рамото, глезена, стъпалото, китката, ръката, лакътя и коляното.</t>
  </si>
  <si>
    <t>Титаниев анкер за реконструкция на лигаменти и сухожилия в ръката и китката - Титаниев анкер с диаметър 2 мм, с прикачени към него 2 бр. оплетени, полимерни, нерезорбируеми конеца. Анкерът се поставя с навиване и е изработен от титаниева сплав 6AI-4V ELI Ti. Индикации: използва се при реконструкции на сухожилия и съответните нестабилности  в китката, ръката и лицевочелюстната хирургия.</t>
  </si>
  <si>
    <t>Микро анкер с конец и дръжка - Нерезорбируем микро анкер с диаметър 1.3 мм и дълбочина 3.7мм и дръжка, с прикачени към него 2 бр. оплетени, полимерни, нерезорбируеми конеца. Анкерът се поставя без навиване. Индикации: използва се при реконструкции на лигаменти и сухожилия и съответните нестабилности  в  китката, ръката и лакътя.</t>
  </si>
  <si>
    <t>Канюли за раменна артроскопия - Гладки канюли с винтова резба за раменна артроскопия, с клапан запушалка и обтуратор. Размери 5.5 мм, 7.0 мм и 8.5 mm на 75 мм.</t>
  </si>
  <si>
    <t>Интерферентен резорбируем винт за въстановяване на ПКВ - Интерферентния винт е резорбируем има формата на конус и е покрит с резба по цялата си дължина, наличен е в следните размери: 7мм x 23мм, 7мм x 30мм, 8мм x 23мм, 8мм x 30мм , 9мм x 23мм, 9мм x 30мм, 10мм x 23мм,10мм x 30мм, 11мм x 30мм.</t>
  </si>
  <si>
    <t>Уникондиларна колянна ендопротеза</t>
  </si>
  <si>
    <t>ТИТАНИКА 2008 ЕООД</t>
  </si>
  <si>
    <t>MetriMed</t>
  </si>
  <si>
    <t>Кутия</t>
  </si>
  <si>
    <t>1.Феморален компонент: Анатомичен дизайн; 5 A/P размера; точност до +/- 2 mm.; централен шип и допълнителен кил за противопоставяне на разхлабването; повърхностите в контакт с костта са  покрити с полиметил метакрилат PMMA; антериорната част е с радиус за гладко преминаване от ендопротезата към костта и избягване на удар върху пателата; материал – Co-Cr-Mo сплав.</t>
  </si>
  <si>
    <t>2.Тибиален компонент: Изцяло полиетиленов (полиетилен UHMWPE) с медиално разположен кил и надлъжно и напречно оребряване за по-добра фиксация и разпределяне на тежестта; материал – полиетилен UHMWPE. Налична метална нишка от неръждаема стомана по периферията за следоперативен рентгенов контрол на позицията на тибиалният компонент. Диаметрите на тибиалния компонент са 40 мм, 45 мм и 50 мм, а дебелините за всеки диаметър са 6 мм, 8 мм и 10 мм.</t>
  </si>
  <si>
    <t>Безциментно ендопротезиране, включващо безциментна двойно подвижна ацетабуларна капсула и стебло изцяло покрито с двойно поресто покритие.</t>
  </si>
  <si>
    <t>Groupe Lepine</t>
  </si>
  <si>
    <t>Система за тотално тазобедрено ендопротезиране от титаниева сплав/ Ti6Al4V/ с двойно поресто покритие на цялото стебло за адхезия между костта и стеблото – безциментна фиксация и двойна подвижност на безциментно фиксираната ацетабуларна капсула.   1.Бедрена компонента - Изцяло покрита с двойно поресто покритие бедрено стебло (плазма разпръснат титаниев прах и хидроксиапатит) за безциментна фиксация без яка, с типичната Мюлерова форма и овален дистален край.- Основата на шийката на стеблото е конусовидно стеснена с оглед избягване на инпийджмънт и увеличаване на обема на движение.
- Морзов конус на шийката – 12/14 поемащи бедрени глави с диаметър 28, 32 mm. направени от CrNi или CoCr стомани .
- Размери на стеблата –   8 размера / от 2-9 /: като за всеки размер стеблата са както напречно, така и надлъжно оребрени за по добра безциментна фиксация.2. Ацетабуларна компонента - Прес-фит титаниева ацетабуларна капсула за безциментна фиксация с двойно порьорзно покритие (плазма разпръснат титаниев прах и хидроксиапатит) с външен диаметър от 46 до 64 mm. Наличие на 4 шипа по периферията на капсулата и други 4 шипа в основата за по добра фиксация. Налична 10 градусова антилуксационна стреха в горния полюс и допълнително отнемане на 10 градуса от долния полюс за подобряване на биомеханиката. Възможност за двойна подвижност между инлея и ацетабуларната капсула, и бедрената глава и инлея, като по този начин значително се увеличава обема на движение, като практически се изключва възможността за луксация..
- UHMWPE полиетиленова вложка / инлей / за двойно подвижна ацет. капсула с размери от 46 до 64 mm поемаща бедрени глави с диаметър 28 мм и различни дължини. 3. Феморална глава Неръждаема стомана морзов конус 12/14  Ф  28  - четири размера</t>
  </si>
  <si>
    <t>Система за ревизионно ендопротезиране на тазобедрена става с анатомично извито ревизионно стебло и безциментна фиксация</t>
  </si>
  <si>
    <t>1.Модулно стебло за ревизионно ендопротезиране с безциментно закрепване Технически характеристики:- Метафизарна бедрена компонента за безциментна фиксация с ъгъл 135° и конус 12/14 – два размера (size 1 и size 2).  -Дистална заключваща компонента – тип пирон с анатомична извивка на стеблото 8° - ляво и дясно, както и два отвора в дисталната част, един за статично, и един за динамично заключване.Материал: CrCoMn-стомана, двойно покритие, плазма разпръснат титаниев прах и допълнително нанесено хидроксиапатитно покритие.Размери: - диаметър 10, 12, 14, 16, 18, 20мм</t>
  </si>
  <si>
    <t>Система за ревизионно ендопротезиране на тазобедрена става с анатомично извито ревизионно стебло и безциментна фиксация и ацетабуларна компонента с безциментна фиксация</t>
  </si>
  <si>
    <t xml:space="preserve">
</t>
  </si>
  <si>
    <t xml:space="preserve">Система за ревизионно ендопротезиране на тазобедрена става с анатомично извито ревизионно стебло и безциментна фиксация и ацетабуларна компонента с безциментна фиксация     </t>
  </si>
  <si>
    <t>1.Модулно стебло за ревизионно ендопротезиране с безциментно закрепване Технически характеристики:      -Метафизарна бедрена компонента за безциментна фиксация с ъгъл 135° и конус 12/14 – два размера (size 1 и size 2).     -Дистална заключваща компонента – тип пирон с анатомична извивка на стеблото 8° - ляво и дясно, както и два отвора в дисталната част, един за статично, и един за динамично заключване.Материал: CrCoMn-стомана, двойно покритие, плазма разпръснат титаниев прах и допълнително нанесено хидроксиапатитно покритие.Размери: - диаметър 10, 12, 14, 16, 18, 20мм- дължина 190, 240 290, 340.</t>
  </si>
  <si>
    <t xml:space="preserve">
</t>
  </si>
  <si>
    <t xml:space="preserve"> 2 . Ацетабуларна компонента с безциментна фиксация с двойно покритие от плазма разпръснат титаниев прах и хидроксиапатитно покритиеТехнически характеристики: Метална ацетабуларна компонента с пълна полусфера.
Двойното покритие на хидроксиапатита върху титаниевата плазма позволява да се осъществи по-добра вторична фиксация чрез врастване на костта. 
Капсулата има възможност за „прес фит” закрепване с допълнително подсилване на фиксацията чрез винтове.Материал: Cr Co Mn – стомана с двойно покритие от титаниева плазма и хидроксиапатит
Размери: от Ø44 до Ø64 през 2 мм на външния диаметър. </t>
  </si>
  <si>
    <t xml:space="preserve">3. Ацетабуларна вложка: Технически характеристики: Полиетиленова вложка (полиетилен UHMWPE) с вътрешен диаметър за феморалната глава. Съответно при капсула с размер Ø44 и Ø46 с диаметър за главата Ø26; размер Ø48 и 
Ø50 с диаметър за главата Ø28; размери от Ø52 до Ø64 с диаметър за главата Ø32. Протезата дава възможност, в зависимост от нуждите на пациента, да бъде поставена стандартна или антилуксационна вложка с 10° антилуксационна яка. </t>
  </si>
  <si>
    <t>4. Феморална глава: Технически характеристики: морзов конус 12/14– неръждаема стомана. Диаметър на главата Ø26 мм, Ø28 мм и Ø32 мм и дължина: къса /R/, средна /N/, дълга /H/, екстра дълга /EH/</t>
  </si>
  <si>
    <t>Система за ревизионно ендопротезиране на тазобедрена става с анатомично извито ревизионно стебло  с механ.ацетабуларен кейдж и лепена капсула</t>
  </si>
  <si>
    <t>1.Модулно стебло за ревизионно ендопротезиране с безциментно закрепване Технически характеристики: -Метафизарна бедрена компонента за безциментна фиксация с ъгъл 135° и конус 12/14 – два размера (size 1 и size 2).
     -Дистална заключваща компонента – тип пирон с анатомична извивка на стеблото 8° - ляво и дясно, както и два отвора в дисталната част, един за статично, и един за динамично заключване.Материал: CrCoMn-стомана, двойно покритие, плазма разпръснат титаниев прах и допълнително нанесено хидроксиапатитно покритие.Размери: - диаметър 10, 12, 14, 16, 18, 20мм - дължина 190, 240 290, 340</t>
  </si>
  <si>
    <t xml:space="preserve">2 .Ацетабуларен усилващ ринг с периферна яка разположена латерално с отвори за цименто проникване и/или спонгиозни винтове с цяла резба Ø 6.5mm. за фиксация към ацетабулума, повърхност грапава, материал TiCP (ISO 5832-2) и допълнително насложено отгоре хидроксиапатитно покритие; размерна гама: 44, 46, 48, 50, 52, 54, 56, 58 mm. и винтове спонгиозни с цяла резба за усилващия ринг, материал TiCP (ISO 5832-2) Ø 6.5 и дължини: 20, 25, 30, 35, 40, 45, 50 mm. </t>
  </si>
  <si>
    <t xml:space="preserve">3.Ацетабуларна компонента с циментна фиксация.  Технически характеристики: Ацетабуларна капсула с цимента фиксация– от полиетилен UHMWPE с ренгенопозивен пръстен и сферично заключени нарези за циментното покритие. Вътрешен диаметър 32 mm., външен диаметър от 44 до 60 през 2 mm..Специална хемисфера с метална нишка, по полюса на капсулата, от неръждаема стомана, с цел улесняване позиционирането й, набраздени периферни канали за улесняване интеграцията на цимента, като минималната дебелина на капсулата е 6 мм за осигуряване на качеството, гарантиращо минимално износване.Разновидности: С оглед конкретните нужди на пациенти, моделът предлага права и дисплазична 10° капсула.Материал: UHMWPE Полиетилен Размери: от Ø44 mm до Ø60 mm през 2 mm.  3. </t>
  </si>
  <si>
    <t>4.Феморална глава Технически характеристики: Материал: Implant steel морзов конус 12/14 Размери: Ø32 мм, дължина къса /S/; средна /M/, дълга /L/, екстра дълга /XL/, както и размер /XXL/.</t>
  </si>
  <si>
    <t>Система за ревизионно ендопротезиране на тазобедрена става с анатомично извито ревизионно стебло  с лепена капсула и глава</t>
  </si>
  <si>
    <t>1.Модулно стебло за ревизионно ендопротезиране с безциментно закрепване Технически характеристики:       -Метафизарна бедрена компонента за безциментна фиксация с ъгъл 135° и конус 12/14 – два размера (size 1 и size 2).
      -Дистална заключваща компонента – тип пирон с анатомична извивка на стеблото 8° - ляво и дясно, както и два отвора в дисталната част, един за статично, и един за динамично заключване. Материал: CrCoMn-стомана, двойно покритие, плазма разпръснат титаниев прах и допълнително нанесено хидроксиапатитно покритие. Размери: - диаметър 10, 12, 14, 16, 18, 20мм - дължина 190, 240 290, 340</t>
  </si>
  <si>
    <t>2.Ацетабуларна компонента с циментна фиксация. Технически характеристики: Ацетабуларна капсула с цимента фиксация– от полиетилен UHMWPE с ренгенопозивен пръстен и сферично заключени нарези за циментното покритие. Вътрешен диаметър 32 mm., външен диаметър от 44 до 60 през 2 mm..Специална хемисфера с метална нишка, по полюса на капсулата, от неръждаема стомана, с цел улесняване позиционирането й, набраздени периферни канали за улесняване интеграцията на цимента, като минималната дебелина на капсулата е 6 мм за осигуряване на качеството, гарантиращо минимално износване.Разновидности: С оглед конкретните нужди на пациенти, моделът предлага права и дисплазична 10° капсула.Материал: UHMWPE Полиетилен Размери: от Ø44 mm до Ø60 mm през 2 mm.  3</t>
  </si>
  <si>
    <t>3.Феморална глава -Технически характеристики: Материал: Implant steel морзов конус 12/14 Размери: Ø32 мм, дължина къса /S/; средна /M/, дълга /L/, екстра дълга /XL/, както и размер /XXL/.</t>
  </si>
  <si>
    <t>Ацетабуларен кейдж</t>
  </si>
  <si>
    <t>1 .Ацетабуларен усилващ ринг с периферна яка разположена латерално с отвори за цименто проникване и/или спонгиозни винтове с цяла резба Ø 6.5mm. за фиксация към ацетабулума, повърхност грапава, материал TiCP (ISO 5832-2) и допълнително насложено отгоре хидроксиапатитно покритие; размерна гама: 44, 46, 48, 50, 52, 54, 56, 58 mm. и винтове спонгиозни с цяла резба за усилващия ринг, материал TiCP (ISO 5832-2) Ø 6.5 и дължини: 20, 25, 30, 35, 40, 45, 50 mm.</t>
  </si>
  <si>
    <t>Безциментно ендопротезиране, включващо стебла с отвор за модулен адаптор /модулни шийки/ позволяващ възстановяването на типичната тазова геометрия</t>
  </si>
  <si>
    <t xml:space="preserve">               </t>
  </si>
  <si>
    <t xml:space="preserve">Система за тотално тазобедрено ендопротезиране от титаниева сплав/ Ti6Al4V/ с хидроксиапатитно покритие в проксималната част на стеблото за адхезия между костта и стеблото – безциментна фиксация:   </t>
  </si>
  <si>
    <t xml:space="preserve"> 
</t>
  </si>
  <si>
    <t xml:space="preserve">1.Бедрена компонента -  Анатамично извито късо бедрено стебло (ляво и дясно) за безциментна фиксация без яка, заострено и с проксимално хидроксиапатитно порьозно покритие за срастване с костта и с полиран заострен дистален край.- Биконична шийка в два варианта – права и извита, като извитата шийка позволява модулиране на позицията в антеверзия, ретроверзия, варус или валгус в зависимост от индивидуалната анатомия на пациента.- Морзов конус на шийката – 12/14 поемащи бедрени глави с диаметър 28, 32 mm. направени от CrNi или CoCr стомани .
- Размери на стеблата –   7 размера / от 1-7 /: като за всеки размер стеблата биват леви и десни. </t>
  </si>
  <si>
    <t xml:space="preserve">2. Ацетабуларна компонента - Прес-фит титаниева ацетабуларна капсула за безциментна фиксация с хидроксиапатитно порьорзно покритие и с външен диаметър от 46 до 64 mm. Наличие на 4 шипа по периферията на капсулата за по добра фиксация. Винтово механично закрепване с 6,5 mm. титаниеви спонгиозни винтове. Ацетабуларната метална титаниева капсула има множество отвори за пласиране на спонгиозните винтове, както централно, така и по периферията, както и 3 радиерно разположени процепа в долния полюс за осигуряване на пружинно съпротивление и по-надеждна фиксация..
- UHMWPE полиетиленова вложка / инлей / за „прес-фит” ацет. капсула с размери от 46 до 64 mm и 10 градусова антилуксационна стреха. Подходящи за 28 mm. бедрени глави. Освен антилуксационната с 10º инклинация, вложката позволява pressfit закрепване към металната капсула при каквато и да е произволна ротация на антилуксационната стреха.
- Титаниеви 6,5 мм спонгиозни винтове с дължини от 20 мм до 55 мм за допълнителна фиксация на металната капсула. </t>
  </si>
  <si>
    <t>3. Феморална глава Неръждаема стомана морзов конус 12/14  Ф  28  - четири размера</t>
  </si>
  <si>
    <t>Система за ревизионно ендопротезиране на тазобедрена става с ревизионно стебло с яка и гладка повърхност за циментна фиксация с глава</t>
  </si>
  <si>
    <t>1.Ревизионно бедрено стебло за циментна фиксация с яка и гладка полирана повърхност. Технически характеристики: Бедрено стебло за циментна фиксация с яка и гладка полирана повърхност, с ъгъл на шийка 135° и с конус на шийка 12/14. Диаметър на диафизарната компонента на стеблото 12 мм.
Материал: CrCoMn-стомана
Размери: 2: анодизирани стебла за циментна фиксация, с дължина от 200 мм и 250 мм,с гладка полирана повърхност и налична яка по вътрешната повърхност  като диаметърът на диафизарната компонента на стеблото е 12 мм и за двата размера.</t>
  </si>
  <si>
    <t>2.Феморална глава Технически характеристики: Материал: Implant steel морзов конус 12/14. Размери: Ø32 мм, дължина къса /S/; средна /M/, дълга /L/, екстра дълга /XL/, както и размер /XXL/.</t>
  </si>
  <si>
    <t>Система за ревизионно ендопротезиране на тазобедрена става с ревизионно стебло с яка и гладка повърхност за циментна фиксация с БИ- артикуларна глава</t>
  </si>
  <si>
    <t>1. Ревизионно бедрено стебло за циментна фиксация с яка и гладка полирана повърхност. Технически характеристики: Бедрено стебло за циментна фиксация с яка и гладка полирана повърхност, с ъгъл на шийка 135° и с конус на шийка 12/14. Диаметър на диафизарната компонента на стеблото 12 мм.
Материал: CrCoMn-стомана
Размери: 2: анодизирани стебла за циментна фиксация, с дължина от 200 мм и 250 мм,с гладка полирана повърхност и налична яка по вътрешната повърхност  като диаметърът на диафизарната компонента на стеблото е 12 мм и за двата размера.</t>
  </si>
  <si>
    <t>2.Хемипротезна биартикуларна глава: с вътрешен диаметър 28 mm. и нисък профил с външен диаметър 42, 44, 46, 48, 50, 52, 54, 56, 58, 60, 62 mm., изработена от FeCrNiMnMoNbN по ISO 5832-9 и CoCrMo (ISO 5832-12).</t>
  </si>
  <si>
    <t>Съпроизводители : Groupe Lepine, ProsPon</t>
  </si>
  <si>
    <t>Циментна двуполюсна протеза</t>
  </si>
  <si>
    <t>Система за ендопротезиране на тазобедрена става с циментна фиксация</t>
  </si>
  <si>
    <t xml:space="preserve">1.Бедрена компонента с циментна фиксация.Технически характеристики: Бедрено стебло с циментна фиксация тип „ Мюлер”, с ъгъл на шийка 135° и с конус на шийка 12/14. По вътрешната повърхност на шийката на стеблото да няма ямка за избиване на стеблото за да не се отслаби неговата якост.Материал: CrCoMn-стомана.Размери: 7: анодизирани стебла за циментна фиксация с р/ри от 6.25;  7,5 ; 10 ; 11,25 ; 12,5 ; 13,75 ; 15. </t>
  </si>
  <si>
    <t xml:space="preserve">2.Ацетабуларна компонента с циментна фиксация.  Технически характеристики: Ацетабуларна капсула с цимента фиксация– от полиетилен UHMWPE с ренгенопозивен пръстен и сферично заключени нарези за циментното покритие. Вътрешен диаметър 32 mm., външен диаметър от 44 до 60 през 2 mm.Специална хемисфера с метална нишка, по полюса на капсулата, от неръждаема стомана, с цел улесняване позиционирането й, набраздени периферни канали за улесняване интеграцията на цимента, като минималната дебелина на капсулата е 6 мм за осигуряване на качеството, гарантиращо минимално износване.Разновидности: С оглед конкретните нужди на пациенти, моделът предлага права и дисплазична 10° капсула.Материал: UHMWPE Полиетилен. Размери: от Ø44 mm до Ø60 mm през 2 mm. </t>
  </si>
  <si>
    <t>3. Феморална глава Технически характеристики: Материал:Implant steel морзов конус 12/14. Размери: Ø32 мм, дължина къса /S/; средна /M/, дълга /L/, екстра дълга /XL/, както и размер /XXL/.</t>
  </si>
  <si>
    <t>OHST</t>
  </si>
  <si>
    <t>Еднополюсна протеза с БИ- артикуларна глава</t>
  </si>
  <si>
    <t>Система за еднополюсно тазобедрено еднопротезиране с циментна фиксация с Би - артикулрна глава</t>
  </si>
  <si>
    <t>1. Бедрена компонента с циментна фиксация.Технически характеристики: Бедрено стебло с циментна фиксация тип „ Мюлер”, с ъгъл на шийка 135° и с конус на шийка 12/14. По вътрешната повърхност на шийката на стеблото да няма ямка за избиване на стеблото за да не се отслаби неговата якост.Материал: CrCoMn-стомана.Размери: 7: анодизирани стебла за циментна фиксация с р/ри от 6.25;  7,5 ; 10 ; 11,25 ; 12,5 ; 13,75 ; 15.</t>
  </si>
  <si>
    <t>2.Хемипротезна биартикуларна глава: с вътрешен диаметър 28 mm.и нисък профил с външен диаметър 42, 44, 46, 48, 50, 52, 54, 56, 58, 60, 62 mm., изработена от FeCrNiMnMoNbN по ISO 5832-9 и CoCrMo (ISO 5832-12).</t>
  </si>
  <si>
    <t>Съпроизводители: OHST, ProsPon</t>
  </si>
  <si>
    <t>Система за хибридно тазобедрено ендопротезиране с бедрена компонента с циментна фиксация и ацетабуларна компонента с безциментна фиксация</t>
  </si>
  <si>
    <t>2. Ацетабуларна компонента - Прес-фит титаниева ацетабуларна капсула за безциментна фиксация с хидроксиапатитно порьорзно покритие и с външен диаметър от 46 до 64 mm. Наличие на 4 шипа по периферията на капсулата за по добра фиксация. Винтово механично закрепване с 6,5 mm. титаниеви спонгиозни винтове. Ацетабуларната метална титаниева капсула има множество отвори за пласиране на спонгиозните винтове, както централно, така и по периферията, както и 3 радиерно разположени процепа в долния полюс за осигуряване на пружинно съпротивление и по-надеждна фиксация..
   - UHMWPE полиетиленова вложка / инлей / за „прес-фит” ацет. капсула с размери от 46 до 64 mm и 10 градусова антилуксационна стреха. Подходящи за 28 mm. бедрени глави. Освен антилуксационната с 10º инклинация, вложката позволява pressfit закрепване към металната капсула при каквато и да е произволна ротация на антилуксационната стреха.
   - Титаниеви 6,5 мм спонгиозни винтове с дължини от 20 мм до 55 мм за допълнителна фиксация на металната капсула</t>
  </si>
  <si>
    <t>Система за хибридно тазобедрено ендопротезиране с бедрена компонента с безциментна фиксация и ацетабуларна компонента с циментна фиксация</t>
  </si>
  <si>
    <t xml:space="preserve">1. Бедрена компонента -  Анатамично извито късо бедрено стебло (ляво и дясно) за безциментна фиксация без яка, заострено и с проксимално хидроксиапатитно порьозно покритие за срастване с костта и с полиран заострен дистален край.
- Биконична шийка в два варианта – права и извита, като извитата шийка позволява модулиране на позицията в антеверзия, ретроверзия, варус или валгус в зависимост от индивидуалната анатомия на пациента.
- Морзов конус на шийката – 12/14 поемащи бедрени глави с диаметър 28, 32 mm. направени от CrNi или CoCr стомани .
- Размери на стеблата –   7 размера / от 1-7 /: като за всеки размер стеблата биват леви и десни. </t>
  </si>
  <si>
    <t>2.Ацетабуларна компонента с циментна фиксация.  Технически характеристики: Ацетабуларна капсула с цимента фиксация– от полиетилен UHMWPE с ренгенопозивен пръстен и сферично заключени нарези за циментното покритие. Вътрешен диаметър 32 mm., външен диаметър от 44 до 60 през 2 mm..Специална хемисфера с метална нишка, по полюса на капсулата, от неръждаема стомана, с цел улесняване позиционирането й, набраздени периферни канали за улесняване интеграцията на цимента, като минималната дебелина на капсулата е 6 мм за осигуряване на качеството, гарантиращо минимално износване.Разновидности: С оглед конкретните нужди на пациенти, моделът предлага права и дисплазична 10° капсула.Материал: UHMWPE Полиетилен. Размери: от Ø44 mm до Ø60 mm през 2 mm</t>
  </si>
  <si>
    <t>3. Феморална глава Технически характеристики: Материал: Implant steel морзов конус 12/14. Размери: Ø32 мм, дължина къса /S/; средна /M/, дълга /L/, екстра дълга /XL/, както и размер /XXL/.</t>
  </si>
  <si>
    <t>Безциментна протеза със стебло покрито изцяло с титаниева плазма и худриксапатит с Би - артикуларна глава</t>
  </si>
  <si>
    <t>1.Бедрена компонента - Изцяло покрита с двойно поресто покритие бедрено стебло (плазма разпръснат титаниев прах и хидроксиапатит) за безциментна фиксация без яка, с типичната Мюлерова форма и овален дистален край.- Основата на шийката на стеблото е конусовидно стеснена с оглед избягване на инпийджмънт и увеличаване на обема на движение.2.Хемипротезна биартикуларна глава: с вътрешен диаметър 28 mm.и нисък профил с външен диаметър 42, 44, 46, 48, 50, 52, 54, 56, 58, 60, 62 mm., изработена от FeCrNiMnMoNbN по ISO 5832-9 и CoCrMo (ISO 5832-12).</t>
  </si>
  <si>
    <t>Стабилизираща плака за трохантер</t>
  </si>
  <si>
    <t>Трохантерна плака с два извити фиксатора на трохантера „тип кука” с променлива дължина и възможност за захващане със  серклажи. Материал: CrCoMn-стомана.Размери: дължина 250 мм</t>
  </si>
  <si>
    <t>HEMC</t>
  </si>
  <si>
    <t>Пликче</t>
  </si>
  <si>
    <t>Костен цимент с нисък вискозитет предназначен за употреба със спринцовка за костен цимент или циментен пистолет (със и без антибиотик).</t>
  </si>
  <si>
    <t xml:space="preserve"> Костен цимент със среден вискозитет (с и без антибиотик).</t>
  </si>
  <si>
    <t>Шприц за костен цимент с овална форма на накрайника</t>
  </si>
  <si>
    <t>Тазобедрени и колянни спейсъри</t>
  </si>
  <si>
    <t>Тазобедрен спейсър тип "Мюлер"</t>
  </si>
  <si>
    <t>Тазобедрен спейсър тип "Мюлер"  състоящ се от костен цимент зареден с висока концентрация на антибиотик(гентамицин) и вътрешно ядро-изработено от неръждаема стомана 316 L за по-голяма устойчивост срещу маханично и физиологично напрежение.Дължина на стеблото:130мм  .Размери на главата  48 и  56.</t>
  </si>
  <si>
    <t>Тазобедрен спейсър тип "Чарли"</t>
  </si>
  <si>
    <t>Тазобедрен спейсър тип  "Чарли" състоящ се от костен цимент зареден с висока концентрация на антибиотик(гентамицин) и вътрешно ядро-изработено от неръждаема стомана 316 L за по-голяма устойчивост срещу маханично и физиологично напрежение.Дължина на стеблото:130мм .Размери на главата  48 и  56.</t>
  </si>
  <si>
    <t>Тазобедрен спейсър тип "Чарли"XL</t>
  </si>
  <si>
    <t>Тазобедрен спейсър тип  "Чарнли" състоящ се от костен цимент зареден с висока концентрация на антибиотик(гентамицин) и вътрешно ядро-изработено от неръждаема стомана 316 L за по-голяма устойчивост срещу маханично и физиологично напрежение.Дължина на стеблото:250мм .Размери на главата  48 и  56.</t>
  </si>
  <si>
    <t>Колянен спейсър</t>
  </si>
  <si>
    <t>Колянен спейсър предназначен за временно имплантиране,състоящ се от костен цимент зареден с висока концентрация на антибиотик(гентамицин)ляв и десен и размери:  58 и 65, окомплектован с една доза гентамицинов антибиотичен цимент.</t>
  </si>
  <si>
    <t>РАМЕННА ЕНДОПРОТЕЗА</t>
  </si>
  <si>
    <t>РАМЕННА ЕНДОПРОТЕЗА С ЦИМЕНТНА ФИКСАЦИЯ НА СТЕБЛОТО
Технически характеристики:
Материал CrCoMn стомана с четири размера на главите 38, 40, 42, 44мм
Стебло право с диаметър Ф 8 и отвори в областта на хирургичната шийка.</t>
  </si>
  <si>
    <t>Beznoska</t>
  </si>
  <si>
    <t>Остеосинтезни импланти</t>
  </si>
  <si>
    <t>Хумерални заключващи плаки - Хумерални заключващи плаки материал316L – Stainless steel с размери: 48, 60, 72, 84, 96, 108, 120, 132 и 144. Винтове: заключващи  3,5мм</t>
  </si>
  <si>
    <t>Medin</t>
  </si>
  <si>
    <t>Хумерална плака с малка контактна площ с отвор за заключващи винтове и отвор за незаключващи компресивни винтове - Хумерална плака с малка контактна площ с отвор за заключващи винтове и отвор за незаключващи компресивни винтове материал: 316L – Stainless steel. Винтове: заключващи 3,5мм и кортикални 3,5мм. Отворите на плаката са контурирани така, че през тях да могат да бъдат пласирани както заключващи, така и незаключващи винтове.</t>
  </si>
  <si>
    <t>Hemc</t>
  </si>
  <si>
    <t>Заключваща плака за проксимален хумерус с удължена част - Заключваща плака за проксимален хумерус материал 316L – Stainless steel. Плаката е с удължена и анатомично контурирана проксимална част и възможност за пласиране на заключващи и незаключващи винтове. Винтове: заключващи 3,5мм .Размери на плаката: от 4 до 7 отвора.</t>
  </si>
  <si>
    <t>Заключваща плака за проксимален хумерус - Заключваща плака за проксимален хумерус материал 316L – Stainless steel. Винтове: заключващи 3,5мм .Размери: от 4 до 7 отвора.</t>
  </si>
  <si>
    <t>Заключваща плака за радиус лява и дясна - Заключваща плака за радиус лява и дясна материал: 316L – Stainless steel с размери: 53 и 72 мм.  Винтове: заключващи 3,5мм</t>
  </si>
  <si>
    <t>Анатомична заключваща плака за радиус лява и дясна - Анатомична заключваща плака за радиус лява и дясна материал:316L – Stainless steel с размери: 54, 62 и 70 мм.  Винтове: заключващи  3,5мм</t>
  </si>
  <si>
    <t>Стандартна реконструктивна плака материал - Стандартна реконструктивна плака материал: 316L – Stainless steel с размери 46, 58, 70, 82, 94, 106, 118, 130 и 142 мм. Винтове: кортикални  3,5 мм.</t>
  </si>
  <si>
    <t>Заключваща реконструктивна плака - Заключваща реконструктивна плака материал: 316L – Stainless steel с размери 46, 58, 70, 82, 94, 106, 118, 130 и 142 мм. Винтове: заключващи  3,5 мм. Отворите на плаката са контурирани така, че през тях да могат да бъдат пласирани както заключващи, така и незаключващи винтове.</t>
  </si>
  <si>
    <t xml:space="preserve">Тибиална L - образна плака - Тибиална L - образна плака материал-  316L – Stainless steel; размери: 68,2мм  Винтове: кортикални 4,5мм и спонгиозни 6,5мм </t>
  </si>
  <si>
    <t>Плака пета У - образна неригидна – лява и дясна - Плака пета У - образна неригидна – лява и дясна Материал-316L – Stainless steel; размери 65 х 30 мм. Винтове: кортикални  3,5 мм и спонгиозни 4 мм.</t>
  </si>
  <si>
    <t>Заключваща плака за пета – лява и дясна - Заключваща плака за пета – лява и дясна материал-316L – Stainless steel; размери 76 х 39 мм. С 17 бр. заключващи отвора с възможност за индивидуално моделиране според нуждите на оператора.Винтове: заключващи 3,5 мм.</t>
  </si>
  <si>
    <t>Тибиална Т-плака  - Тибиална Т-плака Материал- 316L – Stainless steel; размери 84, 100, 116 и 148 мм. Винтове: кортикални 4,5 мм.</t>
  </si>
  <si>
    <t>Тибиална лъжицоподобна плака - Тибиална лъжицоподобна плака материал- 316L – Stainless steel; размери 100 мм. :Винтове: кортикални 4,5 мм и спонгиозни 6,5 мм.</t>
  </si>
  <si>
    <t>Тибиална Плака детелина - Тибиална Плака детелина материал- 316L – Stainless steel; размери 86 и 101 мм. Винтове -кортикални  3,5 мм и спонгиозни 4,5 мм.</t>
  </si>
  <si>
    <t>Метакарпална  ¼ тубуларна плака - Метакарпална  ¼ тубуларна плака материал: 316L – Stainless steel с размери: 23, 31, 39, 47, 55 и 63мм. Винтове:кортикални  2.7 мм</t>
  </si>
  <si>
    <t>Дистална бедрена плака  - Дистална бедрена плака с ограничен контакт .С 6 бр.дистални заключващи винтове.С дължина от 5 до 13 комбинирани отвора  позволяващи поставяне на заключващ и/или компресивен винт.Допълнителни отвори за водещи киршнирови игли. Леви и десни варианти с анатомичен профил.  материал-316L – Stainless steel; Винтове: заключващи самонарезни Ф 5 мм. и компресивни винтове Ф 4,5мм. Отворите на плаката са контурирани така, че през тях да могат да бъдат пласирани както заключващи, така и незаключващи винтове.</t>
  </si>
  <si>
    <t>Проксимална тибиална плака - Проксимална тибиална плака с ограничен контакт .С 5 бр. дисталнисни заключващи винтове.С дължина от 5 до 13 комбинирани отвора позволяващи поставянето на заключващ и/или компресивен винт.Допълнителни отвори за водещи киршнирови игли. Леви и десни варианти с анатомичен профил .материал- 316L – Stainless steel;  Винтове: заключващи самонарезни Ф 5 мм. и компресивни винтове Ф 4,5мм.</t>
  </si>
  <si>
    <t>Дистална тибиална плака -  Дистална тибиална плака с ограничен контакт .С 10 бр. дисталнисни заключващи винтове.С дължина от 5 до 13 комбинирани отвора позволяващи поставянето на заключващ и/или компресивен винт.Допълнителни отвори за водещи киршнирови игли. Леви и десни варианти с анатомичен профил .материал- 316L – Stainless steel;  Винтове: заключващи самонарезни Ф 5 мм. ,заключващи самонарезни Ф 3,5мм и компресивни винтове Ф 4,5мм. Отворите на плаката са контурирани така, че през тях да могат да бъдат пласирани както заключващи, така и незаключващи винтове.</t>
  </si>
  <si>
    <t>Кондилна плака - Кондилна плака малка контактна площ с отвор за заключващи винтове и отвор за незаключващи компресивни винтове – лява и дясна материал- 316L – Stainless steel. Възможност за пласиране на кортикални и спонгиозни заключващи винтове. Размери 4 (от 9 до 13 отвора през 2 отвора ). Винтове заключващи  5 мм и 6,5 мм.</t>
  </si>
  <si>
    <t>Широка права плака -  Широка заключваща плака с ограничен контакт .С дължина от 5 до 13 комбинирани отвора позволяващи поставянето на заключващ и/или компресивен винт.Допълнителни отвори за водещи киршнирови игли. материал- 316L – Stainless steel;  Винтове: заключващи самонарезни Ф 5 мм.  и компресивни винтове Ф 4,5мм. Отворите на плаката са контурирани така, че през тях да могат да бъдат пласирани както заключващи, така и незаключващи винтове.</t>
  </si>
  <si>
    <t>Тясна права плака - Тясна заключваща плака с ограничен контакт .С дължина от 5 до 13 комбинирани отвора позволяващи поставянето на заключващ и/или компресивен винт.Допълнителни отвори за водещи киршнирови игли. материал- 316L – Stainless steel;  Винтове: заключващи самонарезни Ф 5 мм.  и компресивни винтове Ф 4,5мм. Отворите на плаката са контурирани така, че през тях да могат да бъдат пласирани както заключващи, така и незаключващи винтове.</t>
  </si>
  <si>
    <t>Заключваща тибиална L – плака -   Заключваща тибиална L – плака – лява и дясна материал- 316L – Stainless steel; размери 5 (от 4 до 8отвора). Винтове: заключващи 5 мм. Отворите на плаката са контурирани така, че през тях да могат да бъдат пласирани както заключващи, така и незаключващи винтове.</t>
  </si>
  <si>
    <t>L – плака 95° - L – плака 95° материал-316L – Stainless steel; размери от 4 до 10 отвора и дължина на лезвието от 60 до 80мм през 5 мм. Винтове: кортикални 4.5 мм.</t>
  </si>
  <si>
    <t>L – плака 90° с ъгъл - L – плака 90° с ъгъл материал-316L – Stainless steel; размери от 4 до 6 отвора и дължина на лезвието от 50 до 60мм през 5 мм.Винтове: кортикални 4.5 мм.</t>
  </si>
  <si>
    <t>1/3 тубуларна плака за фибула - 1/3 тубуларна плака за фибула материал-316L – Stainless steel; размери от 4 до 12 отвора. Винтове: кортикални 3.5 мм.</t>
  </si>
  <si>
    <t>Плака за фибула - Плака за фибула - подсилена материал-316L – Stainless steel; размери от 4 до 10 отвора. Винтове: кортикални 3.5 мм.</t>
  </si>
  <si>
    <t xml:space="preserve">Канюлирани винтове Ф7 - Канюлирани винтове Ф7 за бедрена шийка материал-316L – Stainless steel; размери от 70 до 120 мм през 5 мм. </t>
  </si>
  <si>
    <t>DHS плака - DHS плака материал-316L – Stainless steel; размери ъгъл 135°  дължина от 3 до 12 отвора. Винтове: кортикални 4.5 мм.Пълен контакт,полирана,незаключваща</t>
  </si>
  <si>
    <t>DHS плака -  DHS плака материал-316L – Stainless steel; размери ъгъл 135°  дължина от 3 до 12 отвора. Винтове: заключващи винтове Ф 5.Ограничен контакт,заключваща.</t>
  </si>
  <si>
    <t>DCS плака - DCS плака материал-316L – Stainless steel; размери ъгъл 95°  дължина от 3 до 12 отвора. Винтове: кортикални 4.5 мм.Пълен контакт,полирана,незаключваща</t>
  </si>
  <si>
    <t>Система за пластично възстановяване на предна кръстна връзка - Система за пластично възстановяване на предна кръстна връзка - пълен набор от инструменти за възстановяване; интерферентни винтове за бедрена и тибиална фиксация на връзката (резорбируеми или изработени от титаниева сплав)</t>
  </si>
  <si>
    <t>Силиконова ендопротеза за пръст - Силиконова ендопротеза за пръст Размери:2,3,4,5,6,7 и 8</t>
  </si>
  <si>
    <t>Плака Янсен - Плака Янсен материал:316L – Stainless steel, Размери:от 140 до 200мм през 20 мм</t>
  </si>
  <si>
    <t>Киршнерови спици</t>
  </si>
  <si>
    <t>Киршнерови спици 
Материал : Stainless steel  
Размери: 1 мм., 1,2 мм, 1,5мм,2 мм
Дължини : 150 мм и 300мм</t>
  </si>
  <si>
    <t>1 бр. в нестерилна опаковка</t>
  </si>
  <si>
    <t>Комплект за Вебер</t>
  </si>
  <si>
    <t>Комплект за Вебер
Материал : Stainless steel  
Размери : 0,3 мм.,0,4 мм, 0,6 мм, 08, мм 1,0 мм., 1,2 мм
Дължини : 5м. 10м.</t>
  </si>
</sst>
</file>

<file path=xl/styles.xml><?xml version="1.0" encoding="utf-8"?>
<styleSheet xmlns="http://schemas.openxmlformats.org/spreadsheetml/2006/main">
  <numFmts count="10">
    <numFmt numFmtId="43" formatCode="_-* #,##0.00\ _л_в_._-;\-* #,##0.00\ _л_в_._-;_-* &quot;-&quot;??\ _л_в_._-;_-@_-"/>
    <numFmt numFmtId="164" formatCode="#,##0.000"/>
    <numFmt numFmtId="165" formatCode="0.000"/>
    <numFmt numFmtId="166" formatCode="_(* #,##0.00_);_(* \(#,##0.00\);_(* &quot;-&quot;??_);_(@_)"/>
    <numFmt numFmtId="167" formatCode="_(* #,##0.000_);_(* \(#,##0.000\);_(* &quot;-&quot;??_);_(@_)"/>
    <numFmt numFmtId="168" formatCode="#,##0.00\ &quot;лв.&quot;"/>
    <numFmt numFmtId="169" formatCode="#,##0.000\ &quot;лв.&quot;"/>
    <numFmt numFmtId="170" formatCode="_-* #,##0.00\ _л_в_-;\-* #,##0.00\ _л_в_-;_-* &quot;-&quot;??\ _л_в_-;_-@_-"/>
    <numFmt numFmtId="171" formatCode="0.0000"/>
    <numFmt numFmtId="172" formatCode="#,##0.00\ _€"/>
  </numFmts>
  <fonts count="60">
    <font>
      <sz val="11"/>
      <color theme="1"/>
      <name val="Calibri"/>
      <family val="2"/>
      <charset val="204"/>
      <scheme val="minor"/>
    </font>
    <font>
      <sz val="11"/>
      <color theme="1"/>
      <name val="Calibri"/>
      <family val="2"/>
      <charset val="204"/>
      <scheme val="minor"/>
    </font>
    <font>
      <sz val="10"/>
      <name val="Arial"/>
      <family val="2"/>
      <charset val="204"/>
    </font>
    <font>
      <sz val="8"/>
      <name val="Arial"/>
      <family val="2"/>
      <charset val="204"/>
    </font>
    <font>
      <b/>
      <sz val="8"/>
      <name val="Arial"/>
      <family val="2"/>
      <charset val="204"/>
    </font>
    <font>
      <sz val="10"/>
      <name val="Times New Roman"/>
      <family val="1"/>
      <charset val="204"/>
    </font>
    <font>
      <sz val="10"/>
      <name val="Arial"/>
      <charset val="204"/>
    </font>
    <font>
      <b/>
      <sz val="11"/>
      <name val="Arial"/>
      <family val="2"/>
      <charset val="204"/>
    </font>
    <font>
      <b/>
      <sz val="11"/>
      <name val="Times New Roman"/>
      <family val="1"/>
      <charset val="204"/>
    </font>
    <font>
      <b/>
      <sz val="11"/>
      <name val="Arial"/>
    </font>
    <font>
      <b/>
      <sz val="10"/>
      <name val="Arial"/>
      <family val="2"/>
      <charset val="204"/>
    </font>
    <font>
      <b/>
      <sz val="10"/>
      <name val="Times New Roman"/>
      <family val="1"/>
      <charset val="204"/>
    </font>
    <font>
      <b/>
      <sz val="10"/>
      <name val="Arial"/>
    </font>
    <font>
      <sz val="10"/>
      <name val="Arial"/>
    </font>
    <font>
      <sz val="8"/>
      <name val="Times New Roman"/>
      <family val="1"/>
      <charset val="204"/>
    </font>
    <font>
      <sz val="10"/>
      <color indexed="8"/>
      <name val="Times New Roman"/>
      <family val="1"/>
      <charset val="204"/>
    </font>
    <font>
      <sz val="9"/>
      <name val="Times New Roman"/>
      <family val="1"/>
      <charset val="204"/>
    </font>
    <font>
      <sz val="8"/>
      <color indexed="8"/>
      <name val="Times New Roman"/>
      <family val="1"/>
      <charset val="204"/>
    </font>
    <font>
      <sz val="9"/>
      <name val="Arial"/>
      <family val="2"/>
      <charset val="204"/>
    </font>
    <font>
      <sz val="11"/>
      <name val="Times New Roman"/>
      <family val="1"/>
      <charset val="204"/>
    </font>
    <font>
      <sz val="11"/>
      <name val="Arial"/>
    </font>
    <font>
      <sz val="11"/>
      <name val="Arial"/>
      <family val="2"/>
      <charset val="204"/>
    </font>
    <font>
      <b/>
      <sz val="10"/>
      <color indexed="8"/>
      <name val="Times New Roman"/>
      <family val="1"/>
      <charset val="204"/>
    </font>
    <font>
      <b/>
      <i/>
      <sz val="10"/>
      <color indexed="8"/>
      <name val="Times New Roman"/>
      <family val="1"/>
      <charset val="204"/>
    </font>
    <font>
      <b/>
      <sz val="12"/>
      <color indexed="8"/>
      <name val="Times New Roman"/>
      <family val="1"/>
      <charset val="204"/>
    </font>
    <font>
      <sz val="12"/>
      <color indexed="8"/>
      <name val="Times New Roman"/>
      <family val="1"/>
      <charset val="204"/>
    </font>
    <font>
      <b/>
      <sz val="11"/>
      <color indexed="8"/>
      <name val="Times New Roman"/>
      <family val="1"/>
      <charset val="204"/>
    </font>
    <font>
      <b/>
      <sz val="8"/>
      <color indexed="8"/>
      <name val="Times New Roman"/>
      <family val="1"/>
      <charset val="204"/>
    </font>
    <font>
      <sz val="11"/>
      <color indexed="8"/>
      <name val="Times New Roman"/>
      <family val="1"/>
      <charset val="204"/>
    </font>
    <font>
      <b/>
      <sz val="14"/>
      <color indexed="8"/>
      <name val="Calibri"/>
      <family val="2"/>
    </font>
    <font>
      <b/>
      <sz val="9"/>
      <name val="Arial"/>
      <family val="2"/>
      <charset val="204"/>
    </font>
    <font>
      <b/>
      <sz val="12"/>
      <name val="Arial"/>
      <family val="2"/>
      <charset val="204"/>
    </font>
    <font>
      <sz val="9"/>
      <name val="Arial"/>
      <family val="2"/>
    </font>
    <font>
      <sz val="14"/>
      <name val="Arial"/>
      <family val="2"/>
      <charset val="204"/>
    </font>
    <font>
      <b/>
      <sz val="16"/>
      <name val="Times New Roman"/>
      <family val="1"/>
      <charset val="204"/>
    </font>
    <font>
      <b/>
      <sz val="14"/>
      <color indexed="8"/>
      <name val="Times New Roman"/>
      <family val="1"/>
      <charset val="204"/>
    </font>
    <font>
      <sz val="8"/>
      <color indexed="9"/>
      <name val="Arial"/>
      <family val="2"/>
      <charset val="204"/>
    </font>
    <font>
      <b/>
      <sz val="9"/>
      <color indexed="8"/>
      <name val="Arial"/>
      <family val="2"/>
      <charset val="204"/>
    </font>
    <font>
      <sz val="8"/>
      <color indexed="8"/>
      <name val="Arial"/>
      <family val="2"/>
      <charset val="204"/>
    </font>
    <font>
      <sz val="11"/>
      <color indexed="8"/>
      <name val="Arial"/>
      <family val="2"/>
      <charset val="204"/>
    </font>
    <font>
      <sz val="10"/>
      <color indexed="8"/>
      <name val="Arial"/>
      <family val="2"/>
      <charset val="204"/>
    </font>
    <font>
      <b/>
      <sz val="8"/>
      <color indexed="8"/>
      <name val="Arial"/>
      <family val="2"/>
      <charset val="204"/>
    </font>
    <font>
      <b/>
      <sz val="8"/>
      <color indexed="14"/>
      <name val="Arial"/>
      <family val="2"/>
      <charset val="204"/>
    </font>
    <font>
      <sz val="10"/>
      <name val="Arial"/>
      <family val="2"/>
    </font>
    <font>
      <sz val="10"/>
      <name val="Calibri"/>
      <family val="2"/>
    </font>
    <font>
      <sz val="8"/>
      <color indexed="14"/>
      <name val="Arial"/>
      <family val="2"/>
      <charset val="204"/>
    </font>
    <font>
      <b/>
      <u/>
      <sz val="8"/>
      <color indexed="8"/>
      <name val="Arial"/>
      <family val="2"/>
      <charset val="204"/>
    </font>
    <font>
      <sz val="8"/>
      <name val="Calibri"/>
      <family val="2"/>
      <charset val="204"/>
    </font>
    <font>
      <sz val="11"/>
      <color indexed="8"/>
      <name val="Calibri"/>
      <family val="2"/>
      <charset val="204"/>
    </font>
    <font>
      <b/>
      <sz val="8"/>
      <name val="Calibri"/>
      <family val="2"/>
      <charset val="204"/>
    </font>
    <font>
      <b/>
      <sz val="9"/>
      <name val="Calibri"/>
      <family val="2"/>
      <charset val="204"/>
    </font>
    <font>
      <sz val="11"/>
      <color indexed="8"/>
      <name val="Calibri"/>
      <family val="2"/>
      <charset val="238"/>
    </font>
    <font>
      <sz val="10"/>
      <name val="Calibri"/>
      <family val="2"/>
      <charset val="204"/>
    </font>
    <font>
      <b/>
      <sz val="10"/>
      <name val="Calibri"/>
      <family val="2"/>
      <charset val="204"/>
    </font>
    <font>
      <b/>
      <sz val="10"/>
      <color indexed="8"/>
      <name val="Calibri"/>
      <family val="2"/>
      <charset val="204"/>
    </font>
    <font>
      <sz val="10"/>
      <color indexed="8"/>
      <name val="Calibri"/>
      <family val="2"/>
      <charset val="204"/>
    </font>
    <font>
      <sz val="10"/>
      <color indexed="62"/>
      <name val="Calibri"/>
      <family val="2"/>
      <charset val="204"/>
    </font>
    <font>
      <sz val="10"/>
      <name val="ATRotisSemiSans"/>
    </font>
    <font>
      <sz val="10"/>
      <name val="Rotis SemiSans Std"/>
      <family val="3"/>
    </font>
    <font>
      <sz val="12"/>
      <name val="Arial"/>
      <family val="2"/>
      <charset val="204"/>
    </font>
  </fonts>
  <fills count="4">
    <fill>
      <patternFill patternType="none"/>
    </fill>
    <fill>
      <patternFill patternType="gray125"/>
    </fill>
    <fill>
      <patternFill patternType="solid">
        <fgColor indexed="9"/>
        <bgColor indexed="64"/>
      </patternFill>
    </fill>
    <fill>
      <patternFill patternType="solid">
        <fgColor indexed="9"/>
        <bgColor indexed="26"/>
      </patternFill>
    </fill>
  </fills>
  <borders count="2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hair">
        <color indexed="8"/>
      </right>
      <top/>
      <bottom/>
      <diagonal/>
    </border>
    <border>
      <left style="hair">
        <color indexed="8"/>
      </left>
      <right style="hair">
        <color indexed="8"/>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s>
  <cellStyleXfs count="12">
    <xf numFmtId="0" fontId="0" fillId="0" borderId="0"/>
    <xf numFmtId="43" fontId="1" fillId="0" borderId="0" applyFont="0" applyFill="0" applyBorder="0" applyAlignment="0" applyProtection="0"/>
    <xf numFmtId="0" fontId="2" fillId="0" borderId="0"/>
    <xf numFmtId="0" fontId="2" fillId="0" borderId="0"/>
    <xf numFmtId="0" fontId="2" fillId="0" borderId="0"/>
    <xf numFmtId="0" fontId="43" fillId="0" borderId="0"/>
    <xf numFmtId="0" fontId="48" fillId="0" borderId="0"/>
    <xf numFmtId="0" fontId="51" fillId="0" borderId="0"/>
    <xf numFmtId="0" fontId="2" fillId="0" borderId="0"/>
    <xf numFmtId="0" fontId="2" fillId="0" borderId="0"/>
    <xf numFmtId="0" fontId="57" fillId="0" borderId="0"/>
    <xf numFmtId="0" fontId="58" fillId="0" borderId="0"/>
  </cellStyleXfs>
  <cellXfs count="625">
    <xf numFmtId="0" fontId="0" fillId="0" borderId="0" xfId="0"/>
    <xf numFmtId="0" fontId="0" fillId="0" borderId="1" xfId="0" applyBorder="1" applyAlignment="1">
      <alignment horizontal="center"/>
    </xf>
    <xf numFmtId="0" fontId="2" fillId="0" borderId="1" xfId="0" applyFont="1" applyBorder="1" applyAlignment="1">
      <alignment horizontal="center"/>
    </xf>
    <xf numFmtId="0" fontId="2" fillId="0" borderId="2" xfId="0" applyFont="1" applyBorder="1" applyAlignment="1"/>
    <xf numFmtId="0" fontId="2" fillId="0" borderId="3" xfId="0" applyFont="1" applyBorder="1" applyAlignment="1">
      <alignment horizontal="center"/>
    </xf>
    <xf numFmtId="0" fontId="2" fillId="0" borderId="2" xfId="0" applyFont="1" applyBorder="1" applyAlignment="1">
      <alignment horizontal="right"/>
    </xf>
    <xf numFmtId="0" fontId="2" fillId="0" borderId="4" xfId="0" applyFont="1" applyBorder="1" applyAlignment="1">
      <alignment horizontal="right"/>
    </xf>
    <xf numFmtId="0" fontId="2" fillId="0" borderId="4" xfId="0" applyFont="1" applyFill="1" applyBorder="1" applyAlignment="1">
      <alignment horizontal="right"/>
    </xf>
    <xf numFmtId="0" fontId="0" fillId="0" borderId="5" xfId="0" applyBorder="1" applyAlignment="1">
      <alignment horizontal="center"/>
    </xf>
    <xf numFmtId="0" fontId="2" fillId="0" borderId="5" xfId="0" applyFont="1" applyBorder="1" applyAlignment="1">
      <alignment horizontal="center"/>
    </xf>
    <xf numFmtId="0" fontId="2" fillId="0" borderId="6" xfId="0" applyFont="1" applyBorder="1" applyAlignment="1"/>
    <xf numFmtId="0" fontId="2" fillId="0" borderId="0" xfId="0" applyFont="1" applyBorder="1" applyAlignment="1">
      <alignment horizontal="center"/>
    </xf>
    <xf numFmtId="0" fontId="2" fillId="0" borderId="6" xfId="0" applyFont="1" applyBorder="1" applyAlignment="1">
      <alignment horizontal="right"/>
    </xf>
    <xf numFmtId="0" fontId="2" fillId="0" borderId="7" xfId="0" applyFont="1" applyBorder="1" applyAlignment="1">
      <alignment horizontal="right"/>
    </xf>
    <xf numFmtId="0" fontId="0" fillId="2" borderId="8" xfId="0" applyFill="1" applyBorder="1" applyAlignment="1">
      <alignment horizontal="center"/>
    </xf>
    <xf numFmtId="0" fontId="2" fillId="0" borderId="8" xfId="0" applyFont="1" applyBorder="1" applyAlignment="1">
      <alignment horizontal="center"/>
    </xf>
    <xf numFmtId="0" fontId="2" fillId="0" borderId="9" xfId="0" applyFont="1" applyBorder="1" applyAlignment="1"/>
    <xf numFmtId="0" fontId="3" fillId="0" borderId="10" xfId="0" applyFont="1" applyBorder="1" applyAlignment="1">
      <alignment horizontal="center"/>
    </xf>
    <xf numFmtId="0" fontId="4" fillId="0" borderId="9" xfId="0" applyFont="1" applyBorder="1" applyAlignment="1">
      <alignment horizontal="right"/>
    </xf>
    <xf numFmtId="0" fontId="2" fillId="0" borderId="9" xfId="0" applyFont="1" applyBorder="1" applyAlignment="1">
      <alignment horizontal="right"/>
    </xf>
    <xf numFmtId="0" fontId="0" fillId="2" borderId="9" xfId="0" applyFill="1" applyBorder="1" applyAlignment="1">
      <alignment horizontal="center"/>
    </xf>
    <xf numFmtId="0" fontId="2" fillId="0" borderId="11" xfId="0" applyFont="1" applyBorder="1" applyAlignment="1">
      <alignment horizontal="center"/>
    </xf>
    <xf numFmtId="0" fontId="2" fillId="0" borderId="10" xfId="0" applyFont="1" applyBorder="1" applyAlignment="1">
      <alignment horizontal="right"/>
    </xf>
    <xf numFmtId="0" fontId="2" fillId="0" borderId="12" xfId="0" applyFont="1" applyBorder="1" applyAlignment="1">
      <alignment horizontal="right"/>
    </xf>
    <xf numFmtId="0" fontId="0" fillId="2" borderId="12" xfId="0" applyFill="1" applyBorder="1" applyAlignment="1">
      <alignment horizontal="center"/>
    </xf>
    <xf numFmtId="0" fontId="5" fillId="0" borderId="12" xfId="0" applyFont="1" applyBorder="1" applyAlignment="1">
      <alignment horizontal="center"/>
    </xf>
    <xf numFmtId="0" fontId="6" fillId="0" borderId="8" xfId="0" applyFont="1" applyBorder="1" applyAlignment="1"/>
    <xf numFmtId="0" fontId="6" fillId="0" borderId="12" xfId="0" applyFont="1" applyBorder="1" applyAlignment="1">
      <alignment horizontal="center"/>
    </xf>
    <xf numFmtId="0" fontId="2" fillId="0" borderId="13" xfId="0" applyFont="1" applyBorder="1" applyAlignment="1">
      <alignment horizontal="right"/>
    </xf>
    <xf numFmtId="0" fontId="7" fillId="2" borderId="12" xfId="0" applyFont="1" applyFill="1" applyBorder="1"/>
    <xf numFmtId="0" fontId="8" fillId="0" borderId="8" xfId="0" applyFont="1" applyBorder="1" applyAlignment="1">
      <alignment horizontal="left"/>
    </xf>
    <xf numFmtId="0" fontId="7" fillId="0" borderId="8" xfId="0" applyFont="1" applyBorder="1" applyAlignment="1"/>
    <xf numFmtId="0" fontId="7" fillId="0" borderId="13" xfId="0" applyFont="1" applyBorder="1" applyAlignment="1">
      <alignment horizontal="center"/>
    </xf>
    <xf numFmtId="0" fontId="7" fillId="0" borderId="12" xfId="0" applyFont="1" applyBorder="1" applyAlignment="1">
      <alignment horizontal="right"/>
    </xf>
    <xf numFmtId="0" fontId="9" fillId="0" borderId="9" xfId="0" applyFont="1" applyBorder="1" applyAlignment="1">
      <alignment horizontal="right"/>
    </xf>
    <xf numFmtId="0" fontId="2" fillId="2" borderId="12" xfId="0" applyFont="1" applyFill="1" applyBorder="1" applyAlignment="1">
      <alignment horizontal="left"/>
    </xf>
    <xf numFmtId="0" fontId="5" fillId="0" borderId="8" xfId="0" applyFont="1" applyBorder="1" applyAlignment="1">
      <alignment horizontal="left"/>
    </xf>
    <xf numFmtId="0" fontId="3" fillId="0" borderId="8" xfId="0" applyFont="1" applyFill="1" applyBorder="1" applyAlignment="1">
      <alignment wrapText="1"/>
    </xf>
    <xf numFmtId="0" fontId="3" fillId="0" borderId="13" xfId="0" applyFont="1" applyBorder="1" applyAlignment="1">
      <alignment horizontal="left"/>
    </xf>
    <xf numFmtId="0" fontId="3" fillId="0" borderId="9" xfId="0" applyFont="1" applyFill="1" applyBorder="1" applyAlignment="1">
      <alignment horizontal="right"/>
    </xf>
    <xf numFmtId="164" fontId="3" fillId="0" borderId="9" xfId="0" applyNumberFormat="1" applyFont="1" applyFill="1" applyBorder="1" applyAlignment="1">
      <alignment horizontal="right"/>
    </xf>
    <xf numFmtId="0" fontId="10" fillId="2" borderId="12" xfId="0" applyFont="1" applyFill="1" applyBorder="1"/>
    <xf numFmtId="0" fontId="11" fillId="0" borderId="8" xfId="0" applyFont="1" applyBorder="1"/>
    <xf numFmtId="0" fontId="3" fillId="0" borderId="12" xfId="0" applyFont="1" applyBorder="1" applyAlignment="1"/>
    <xf numFmtId="0" fontId="3" fillId="0" borderId="13" xfId="0" applyFont="1" applyBorder="1" applyAlignment="1">
      <alignment horizontal="center"/>
    </xf>
    <xf numFmtId="0" fontId="10" fillId="0" borderId="12" xfId="0" applyFont="1" applyBorder="1" applyAlignment="1">
      <alignment horizontal="right"/>
    </xf>
    <xf numFmtId="0" fontId="0" fillId="0" borderId="12" xfId="0" applyBorder="1" applyAlignment="1">
      <alignment horizontal="right"/>
    </xf>
    <xf numFmtId="0" fontId="8" fillId="0" borderId="12" xfId="0" applyFont="1" applyBorder="1"/>
    <xf numFmtId="0" fontId="7" fillId="0" borderId="12" xfId="0" applyFont="1" applyBorder="1" applyAlignment="1"/>
    <xf numFmtId="0" fontId="9" fillId="0" borderId="12" xfId="0" applyFont="1" applyBorder="1" applyAlignment="1">
      <alignment horizontal="right"/>
    </xf>
    <xf numFmtId="0" fontId="5" fillId="0" borderId="12" xfId="0" applyFont="1" applyBorder="1"/>
    <xf numFmtId="0" fontId="11" fillId="0" borderId="12" xfId="0" applyFont="1" applyBorder="1"/>
    <xf numFmtId="0" fontId="4" fillId="0" borderId="12" xfId="0" applyFont="1" applyBorder="1" applyAlignment="1"/>
    <xf numFmtId="0" fontId="4" fillId="0" borderId="13" xfId="0" applyFont="1" applyBorder="1" applyAlignment="1">
      <alignment horizontal="center"/>
    </xf>
    <xf numFmtId="0" fontId="12" fillId="0" borderId="12" xfId="0" applyFont="1" applyBorder="1" applyAlignment="1">
      <alignment horizontal="right"/>
    </xf>
    <xf numFmtId="0" fontId="3" fillId="0" borderId="13" xfId="0" applyFont="1" applyBorder="1" applyAlignment="1">
      <alignment horizontal="right"/>
    </xf>
    <xf numFmtId="165" fontId="13" fillId="0" borderId="12" xfId="0" applyNumberFormat="1" applyFont="1" applyBorder="1" applyAlignment="1">
      <alignment horizontal="right"/>
    </xf>
    <xf numFmtId="0" fontId="2" fillId="2" borderId="12" xfId="0" applyFont="1" applyFill="1" applyBorder="1"/>
    <xf numFmtId="0" fontId="11" fillId="0" borderId="8" xfId="0" applyFont="1" applyBorder="1" applyAlignment="1">
      <alignment horizontal="left"/>
    </xf>
    <xf numFmtId="0" fontId="3" fillId="0" borderId="12" xfId="0" applyFont="1" applyBorder="1" applyAlignment="1">
      <alignment wrapText="1"/>
    </xf>
    <xf numFmtId="0" fontId="13" fillId="0" borderId="12" xfId="0" applyFont="1" applyBorder="1" applyAlignment="1">
      <alignment horizontal="right"/>
    </xf>
    <xf numFmtId="0" fontId="0" fillId="0" borderId="12" xfId="0" applyBorder="1" applyAlignment="1"/>
    <xf numFmtId="165" fontId="0" fillId="0" borderId="12" xfId="0" applyNumberFormat="1" applyBorder="1" applyAlignment="1">
      <alignment horizontal="right"/>
    </xf>
    <xf numFmtId="0" fontId="2" fillId="0" borderId="12" xfId="0" applyFont="1" applyBorder="1"/>
    <xf numFmtId="0" fontId="3" fillId="0" borderId="12" xfId="0" applyFont="1" applyBorder="1" applyAlignment="1">
      <alignment horizontal="right"/>
    </xf>
    <xf numFmtId="0" fontId="3" fillId="0" borderId="14" xfId="0" applyFont="1" applyFill="1" applyBorder="1" applyAlignment="1"/>
    <xf numFmtId="0" fontId="3" fillId="0" borderId="15" xfId="0" applyFont="1" applyFill="1" applyBorder="1" applyAlignment="1">
      <alignment horizontal="center"/>
    </xf>
    <xf numFmtId="0" fontId="2" fillId="0" borderId="15" xfId="0" applyFont="1" applyFill="1" applyBorder="1" applyAlignment="1">
      <alignment horizontal="right"/>
    </xf>
    <xf numFmtId="0" fontId="2" fillId="0" borderId="12" xfId="0" applyFont="1" applyFill="1" applyBorder="1" applyAlignment="1">
      <alignment horizontal="right"/>
    </xf>
    <xf numFmtId="165" fontId="2" fillId="0" borderId="12" xfId="0" applyNumberFormat="1" applyFont="1" applyFill="1" applyBorder="1" applyAlignment="1">
      <alignment horizontal="right"/>
    </xf>
    <xf numFmtId="0" fontId="10" fillId="0" borderId="12" xfId="0" applyFont="1" applyBorder="1"/>
    <xf numFmtId="0" fontId="13" fillId="0" borderId="9" xfId="0" applyFont="1" applyBorder="1" applyAlignment="1">
      <alignment horizontal="right"/>
    </xf>
    <xf numFmtId="0" fontId="3" fillId="0" borderId="8" xfId="0" applyFont="1" applyBorder="1" applyAlignment="1"/>
    <xf numFmtId="0" fontId="3" fillId="0" borderId="13" xfId="0" applyFont="1" applyBorder="1" applyAlignment="1"/>
    <xf numFmtId="0" fontId="3" fillId="0" borderId="12" xfId="0" applyFont="1" applyBorder="1" applyAlignment="1">
      <alignment horizontal="center"/>
    </xf>
    <xf numFmtId="0" fontId="4" fillId="0" borderId="13" xfId="0" applyFont="1" applyBorder="1" applyAlignment="1"/>
    <xf numFmtId="0" fontId="10" fillId="0" borderId="12" xfId="0" applyFont="1" applyBorder="1" applyAlignment="1">
      <alignment horizontal="center"/>
    </xf>
    <xf numFmtId="0" fontId="13" fillId="0" borderId="12" xfId="0" applyFont="1" applyBorder="1" applyAlignment="1">
      <alignment horizontal="center"/>
    </xf>
    <xf numFmtId="0" fontId="3" fillId="0" borderId="9" xfId="0" applyFont="1" applyBorder="1" applyAlignment="1"/>
    <xf numFmtId="0" fontId="0" fillId="0" borderId="0" xfId="0" applyAlignment="1">
      <alignment horizontal="center"/>
    </xf>
    <xf numFmtId="0" fontId="14" fillId="2" borderId="8" xfId="0" applyFont="1" applyFill="1" applyBorder="1" applyAlignment="1">
      <alignment vertical="center" wrapText="1"/>
    </xf>
    <xf numFmtId="0" fontId="14" fillId="0" borderId="13" xfId="0" applyFont="1" applyBorder="1" applyAlignment="1">
      <alignment horizontal="center"/>
    </xf>
    <xf numFmtId="0" fontId="5" fillId="0" borderId="12" xfId="0" applyFont="1" applyBorder="1" applyAlignment="1">
      <alignment horizontal="right" vertical="center"/>
    </xf>
    <xf numFmtId="0" fontId="15" fillId="2" borderId="12" xfId="0" applyFont="1" applyFill="1" applyBorder="1" applyAlignment="1">
      <alignment horizontal="right"/>
    </xf>
    <xf numFmtId="165" fontId="15" fillId="2" borderId="12" xfId="0" applyNumberFormat="1" applyFont="1" applyFill="1" applyBorder="1" applyAlignment="1">
      <alignment horizontal="right"/>
    </xf>
    <xf numFmtId="0" fontId="4" fillId="0" borderId="13" xfId="0" applyFont="1" applyBorder="1" applyAlignment="1">
      <alignment horizontal="right"/>
    </xf>
    <xf numFmtId="0" fontId="11" fillId="0" borderId="12" xfId="0" applyFont="1" applyBorder="1" applyAlignment="1">
      <alignment horizontal="left"/>
    </xf>
    <xf numFmtId="0" fontId="5" fillId="2" borderId="12" xfId="0" applyFont="1" applyFill="1" applyBorder="1" applyAlignment="1">
      <alignment horizontal="right"/>
    </xf>
    <xf numFmtId="165" fontId="5" fillId="2" borderId="12" xfId="0" applyNumberFormat="1" applyFont="1" applyFill="1" applyBorder="1" applyAlignment="1">
      <alignment horizontal="right"/>
    </xf>
    <xf numFmtId="0" fontId="3" fillId="0" borderId="16" xfId="0" applyFont="1" applyFill="1" applyBorder="1" applyAlignment="1"/>
    <xf numFmtId="0" fontId="5" fillId="0" borderId="12" xfId="0" applyFont="1" applyBorder="1" applyAlignment="1">
      <alignment horizontal="left"/>
    </xf>
    <xf numFmtId="0" fontId="10" fillId="0" borderId="12" xfId="0" applyFont="1" applyBorder="1" applyAlignment="1">
      <alignment horizontal="left"/>
    </xf>
    <xf numFmtId="0" fontId="0" fillId="0" borderId="9" xfId="0" applyBorder="1" applyAlignment="1">
      <alignment horizontal="right"/>
    </xf>
    <xf numFmtId="0" fontId="16" fillId="0" borderId="12" xfId="0" applyFont="1" applyBorder="1" applyAlignment="1"/>
    <xf numFmtId="0" fontId="16" fillId="0" borderId="13" xfId="0" applyFont="1" applyBorder="1" applyAlignment="1">
      <alignment horizontal="center"/>
    </xf>
    <xf numFmtId="0" fontId="16" fillId="0" borderId="12" xfId="0" applyFont="1" applyBorder="1" applyAlignment="1">
      <alignment horizontal="right"/>
    </xf>
    <xf numFmtId="2" fontId="16" fillId="0" borderId="9" xfId="0" applyNumberFormat="1" applyFont="1" applyBorder="1" applyAlignment="1">
      <alignment horizontal="right"/>
    </xf>
    <xf numFmtId="0" fontId="13" fillId="0" borderId="0" xfId="0" applyFont="1"/>
    <xf numFmtId="0" fontId="4" fillId="0" borderId="8" xfId="0" applyFont="1" applyBorder="1" applyAlignment="1">
      <alignment wrapText="1"/>
    </xf>
    <xf numFmtId="167" fontId="0" fillId="0" borderId="12" xfId="1" applyNumberFormat="1" applyFont="1" applyBorder="1" applyAlignment="1">
      <alignment horizontal="right"/>
    </xf>
    <xf numFmtId="0" fontId="3" fillId="0" borderId="8" xfId="0" applyFont="1" applyBorder="1" applyAlignment="1">
      <alignment wrapText="1"/>
    </xf>
    <xf numFmtId="167" fontId="13" fillId="0" borderId="12" xfId="1" applyNumberFormat="1" applyFont="1" applyBorder="1" applyAlignment="1">
      <alignment horizontal="right"/>
    </xf>
    <xf numFmtId="0" fontId="3" fillId="0" borderId="12" xfId="0" applyFont="1" applyFill="1" applyBorder="1" applyAlignment="1"/>
    <xf numFmtId="0" fontId="3" fillId="0" borderId="13" xfId="0" applyFont="1" applyFill="1" applyBorder="1" applyAlignment="1">
      <alignment horizontal="center"/>
    </xf>
    <xf numFmtId="0" fontId="0" fillId="0" borderId="12" xfId="0" applyFill="1" applyBorder="1" applyAlignment="1">
      <alignment horizontal="right"/>
    </xf>
    <xf numFmtId="2" fontId="0" fillId="0" borderId="12" xfId="0" applyNumberFormat="1" applyFill="1" applyBorder="1" applyAlignment="1">
      <alignment horizontal="right"/>
    </xf>
    <xf numFmtId="0" fontId="0" fillId="0" borderId="0" xfId="0" applyAlignment="1"/>
    <xf numFmtId="0" fontId="0" fillId="0" borderId="0" xfId="0" applyAlignment="1">
      <alignment horizontal="right"/>
    </xf>
    <xf numFmtId="0" fontId="4" fillId="0" borderId="12" xfId="0" applyFont="1" applyBorder="1" applyAlignment="1">
      <alignment horizontal="right"/>
    </xf>
    <xf numFmtId="0" fontId="3" fillId="2" borderId="8" xfId="0" applyFont="1" applyFill="1" applyBorder="1" applyAlignment="1"/>
    <xf numFmtId="0" fontId="3" fillId="2" borderId="13" xfId="0" applyFont="1" applyFill="1" applyBorder="1" applyAlignment="1">
      <alignment horizontal="center"/>
    </xf>
    <xf numFmtId="0" fontId="2" fillId="2" borderId="12" xfId="0" applyFont="1" applyFill="1" applyBorder="1" applyAlignment="1">
      <alignment horizontal="right"/>
    </xf>
    <xf numFmtId="0" fontId="13" fillId="2" borderId="12" xfId="0" applyFont="1" applyFill="1" applyBorder="1" applyAlignment="1">
      <alignment horizontal="right"/>
    </xf>
    <xf numFmtId="0" fontId="13" fillId="2" borderId="0" xfId="0" applyFont="1" applyFill="1" applyAlignment="1">
      <alignment horizontal="right"/>
    </xf>
    <xf numFmtId="0" fontId="4" fillId="2" borderId="8" xfId="0" applyFont="1" applyFill="1" applyBorder="1" applyAlignment="1"/>
    <xf numFmtId="0" fontId="4" fillId="2" borderId="13" xfId="0" applyFont="1" applyFill="1" applyBorder="1" applyAlignment="1">
      <alignment horizontal="center"/>
    </xf>
    <xf numFmtId="0" fontId="10" fillId="2" borderId="12" xfId="0" applyFont="1" applyFill="1" applyBorder="1" applyAlignment="1">
      <alignment horizontal="right"/>
    </xf>
    <xf numFmtId="0" fontId="0" fillId="2" borderId="12" xfId="0" applyFill="1" applyBorder="1" applyAlignment="1">
      <alignment horizontal="right"/>
    </xf>
    <xf numFmtId="0" fontId="0" fillId="2" borderId="0" xfId="0" applyFill="1" applyAlignment="1">
      <alignment horizontal="right"/>
    </xf>
    <xf numFmtId="0" fontId="2" fillId="0" borderId="12" xfId="0" applyFont="1" applyBorder="1" applyAlignment="1"/>
    <xf numFmtId="0" fontId="2" fillId="0" borderId="13" xfId="0" applyFont="1" applyBorder="1" applyAlignment="1">
      <alignment horizontal="center"/>
    </xf>
    <xf numFmtId="168" fontId="2" fillId="0" borderId="12" xfId="0" applyNumberFormat="1" applyFont="1" applyBorder="1" applyAlignment="1">
      <alignment horizontal="right"/>
    </xf>
    <xf numFmtId="169" fontId="2" fillId="0" borderId="12" xfId="0" applyNumberFormat="1" applyFont="1" applyBorder="1" applyAlignment="1">
      <alignment horizontal="right"/>
    </xf>
    <xf numFmtId="0" fontId="10" fillId="0" borderId="12" xfId="0" applyFont="1" applyBorder="1" applyAlignment="1"/>
    <xf numFmtId="0" fontId="10" fillId="0" borderId="13" xfId="0" applyFont="1" applyBorder="1" applyAlignment="1">
      <alignment horizontal="center"/>
    </xf>
    <xf numFmtId="0" fontId="2" fillId="0" borderId="0" xfId="0" applyFont="1"/>
    <xf numFmtId="0" fontId="13" fillId="0" borderId="12" xfId="0" applyFont="1" applyFill="1" applyBorder="1" applyAlignment="1">
      <alignment horizontal="right"/>
    </xf>
    <xf numFmtId="2" fontId="13" fillId="0" borderId="12" xfId="0" applyNumberFormat="1" applyFont="1" applyFill="1" applyBorder="1" applyAlignment="1">
      <alignment horizontal="right"/>
    </xf>
    <xf numFmtId="0" fontId="17" fillId="2" borderId="8" xfId="0" applyFont="1" applyFill="1" applyBorder="1" applyAlignment="1">
      <alignment vertical="center" wrapText="1"/>
    </xf>
    <xf numFmtId="0" fontId="17" fillId="0" borderId="13" xfId="0" applyFont="1" applyBorder="1" applyAlignment="1">
      <alignment horizontal="center"/>
    </xf>
    <xf numFmtId="0" fontId="15" fillId="0" borderId="12" xfId="0" applyFont="1" applyBorder="1" applyAlignment="1">
      <alignment horizontal="right" vertical="center"/>
    </xf>
    <xf numFmtId="0" fontId="2" fillId="0" borderId="12" xfId="0" applyFont="1" applyBorder="1" applyAlignment="1">
      <alignment horizontal="left" vertical="center" wrapText="1"/>
    </xf>
    <xf numFmtId="0" fontId="3" fillId="0" borderId="13"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9" fillId="0" borderId="0" xfId="0" applyFont="1" applyAlignment="1">
      <alignment horizontal="right"/>
    </xf>
    <xf numFmtId="0" fontId="11" fillId="0" borderId="12" xfId="0" applyFont="1" applyBorder="1" applyAlignment="1">
      <alignment horizontal="left" vertical="center" wrapText="1"/>
    </xf>
    <xf numFmtId="0" fontId="18" fillId="0" borderId="12" xfId="0" applyFont="1" applyBorder="1" applyAlignment="1">
      <alignment wrapText="1"/>
    </xf>
    <xf numFmtId="0" fontId="13" fillId="0" borderId="12" xfId="0" applyFont="1" applyBorder="1" applyAlignment="1">
      <alignment horizontal="right" wrapText="1"/>
    </xf>
    <xf numFmtId="0" fontId="5" fillId="0" borderId="12" xfId="0" applyFont="1" applyBorder="1" applyAlignment="1">
      <alignment horizontal="left" vertical="center" wrapText="1"/>
    </xf>
    <xf numFmtId="0" fontId="5" fillId="2" borderId="12" xfId="0" applyFont="1" applyFill="1" applyBorder="1" applyAlignment="1">
      <alignment horizontal="right" wrapText="1"/>
    </xf>
    <xf numFmtId="0" fontId="11" fillId="0" borderId="12" xfId="0" applyFont="1" applyBorder="1" applyAlignment="1">
      <alignment horizontal="right" vertical="center"/>
    </xf>
    <xf numFmtId="0" fontId="2" fillId="0" borderId="12" xfId="0" applyFont="1" applyBorder="1" applyAlignment="1">
      <alignment horizontal="right" wrapText="1"/>
    </xf>
    <xf numFmtId="0" fontId="5" fillId="0" borderId="12" xfId="0" applyFont="1" applyFill="1" applyBorder="1" applyAlignment="1">
      <alignment wrapText="1"/>
    </xf>
    <xf numFmtId="0" fontId="12" fillId="0" borderId="0" xfId="0" applyFont="1" applyAlignment="1"/>
    <xf numFmtId="0" fontId="12" fillId="0" borderId="0" xfId="0" applyFont="1"/>
    <xf numFmtId="0" fontId="12" fillId="0" borderId="0" xfId="0" applyFont="1" applyAlignment="1">
      <alignment horizontal="right"/>
    </xf>
    <xf numFmtId="0" fontId="4" fillId="0" borderId="8" xfId="0" applyFont="1" applyBorder="1" applyAlignment="1"/>
    <xf numFmtId="0" fontId="12" fillId="0" borderId="9" xfId="0" applyFont="1" applyBorder="1" applyAlignment="1">
      <alignment horizontal="right"/>
    </xf>
    <xf numFmtId="0" fontId="19" fillId="0" borderId="12" xfId="0" applyFont="1" applyBorder="1" applyAlignment="1">
      <alignment vertical="center" wrapText="1"/>
    </xf>
    <xf numFmtId="0" fontId="19" fillId="0" borderId="13" xfId="0" applyFont="1" applyBorder="1" applyAlignment="1">
      <alignment horizontal="center" vertical="center" wrapText="1"/>
    </xf>
    <xf numFmtId="0" fontId="19" fillId="0" borderId="12" xfId="0" applyFont="1" applyBorder="1" applyAlignment="1">
      <alignment horizontal="right" vertical="center" wrapText="1"/>
    </xf>
    <xf numFmtId="49" fontId="19" fillId="0" borderId="12" xfId="0" applyNumberFormat="1" applyFont="1" applyBorder="1" applyAlignment="1">
      <alignment horizontal="right" vertical="center" wrapText="1"/>
    </xf>
    <xf numFmtId="2" fontId="19" fillId="0" borderId="12" xfId="0" applyNumberFormat="1" applyFont="1" applyBorder="1" applyAlignment="1">
      <alignment horizontal="right" vertical="center" wrapText="1"/>
    </xf>
    <xf numFmtId="0" fontId="4" fillId="0" borderId="8" xfId="0" applyFont="1" applyFill="1" applyBorder="1" applyAlignment="1"/>
    <xf numFmtId="2" fontId="0" fillId="2" borderId="12" xfId="0" applyNumberFormat="1" applyFill="1" applyBorder="1" applyAlignment="1">
      <alignment horizontal="right"/>
    </xf>
    <xf numFmtId="170" fontId="4" fillId="0" borderId="12" xfId="1" applyNumberFormat="1" applyFont="1" applyBorder="1" applyAlignment="1"/>
    <xf numFmtId="166" fontId="7" fillId="0" borderId="13" xfId="1" applyNumberFormat="1" applyFont="1" applyBorder="1" applyAlignment="1">
      <alignment horizontal="center"/>
    </xf>
    <xf numFmtId="166" fontId="3" fillId="0" borderId="13" xfId="1" applyNumberFormat="1" applyFont="1" applyBorder="1" applyAlignment="1">
      <alignment horizontal="center"/>
    </xf>
    <xf numFmtId="166" fontId="4" fillId="0" borderId="13" xfId="1" applyNumberFormat="1" applyFont="1" applyBorder="1" applyAlignment="1">
      <alignment horizontal="center"/>
    </xf>
    <xf numFmtId="0" fontId="14" fillId="2" borderId="12" xfId="0" applyFont="1" applyFill="1" applyBorder="1" applyAlignment="1">
      <alignment vertical="center" wrapText="1"/>
    </xf>
    <xf numFmtId="0" fontId="5" fillId="0" borderId="12" xfId="0" applyFont="1" applyBorder="1" applyAlignment="1">
      <alignment horizontal="right"/>
    </xf>
    <xf numFmtId="165" fontId="5" fillId="0" borderId="12" xfId="0" applyNumberFormat="1" applyFont="1" applyBorder="1" applyAlignment="1">
      <alignment horizontal="right"/>
    </xf>
    <xf numFmtId="0" fontId="5" fillId="0" borderId="12" xfId="0" applyFont="1" applyFill="1" applyBorder="1" applyAlignment="1">
      <alignment horizontal="right"/>
    </xf>
    <xf numFmtId="171" fontId="5" fillId="0" borderId="12" xfId="0" applyNumberFormat="1" applyFont="1" applyFill="1" applyBorder="1" applyAlignment="1">
      <alignment horizontal="right"/>
    </xf>
    <xf numFmtId="0" fontId="3" fillId="2" borderId="12" xfId="0" applyFont="1" applyFill="1" applyBorder="1" applyAlignment="1"/>
    <xf numFmtId="0" fontId="20" fillId="0" borderId="12" xfId="0" applyFont="1" applyBorder="1" applyAlignment="1">
      <alignment horizontal="right"/>
    </xf>
    <xf numFmtId="0" fontId="21" fillId="0" borderId="12" xfId="0" applyFont="1" applyBorder="1" applyAlignment="1"/>
    <xf numFmtId="0" fontId="12" fillId="0" borderId="12" xfId="0" applyFont="1" applyBorder="1" applyAlignment="1"/>
    <xf numFmtId="0" fontId="0" fillId="0" borderId="9" xfId="0" applyBorder="1" applyAlignment="1"/>
    <xf numFmtId="0" fontId="20" fillId="0" borderId="12" xfId="0" applyFont="1" applyBorder="1" applyAlignment="1"/>
    <xf numFmtId="0" fontId="13" fillId="0" borderId="12" xfId="0" applyFont="1" applyBorder="1"/>
    <xf numFmtId="165" fontId="13" fillId="0" borderId="12" xfId="0" applyNumberFormat="1" applyFont="1" applyFill="1" applyBorder="1" applyAlignment="1">
      <alignment horizontal="right"/>
    </xf>
    <xf numFmtId="0" fontId="13" fillId="2" borderId="13" xfId="0" applyFont="1" applyFill="1" applyBorder="1" applyAlignment="1"/>
    <xf numFmtId="0" fontId="0" fillId="0" borderId="2" xfId="0" applyBorder="1" applyAlignment="1"/>
    <xf numFmtId="0" fontId="12" fillId="0" borderId="2" xfId="0" applyFont="1" applyBorder="1" applyAlignment="1"/>
    <xf numFmtId="0" fontId="5" fillId="0" borderId="12" xfId="0" applyFont="1" applyBorder="1" applyAlignment="1">
      <alignment vertical="center" wrapText="1"/>
    </xf>
    <xf numFmtId="0" fontId="12" fillId="0" borderId="13" xfId="0" applyFont="1" applyBorder="1" applyAlignment="1">
      <alignment horizontal="center"/>
    </xf>
    <xf numFmtId="0" fontId="5" fillId="0" borderId="13" xfId="0" applyFont="1" applyBorder="1" applyAlignment="1">
      <alignment horizontal="center"/>
    </xf>
    <xf numFmtId="0" fontId="0" fillId="0" borderId="13" xfId="0" applyBorder="1" applyAlignment="1">
      <alignment horizontal="center"/>
    </xf>
    <xf numFmtId="0" fontId="7" fillId="0" borderId="12" xfId="0" applyFont="1" applyBorder="1"/>
    <xf numFmtId="0" fontId="9" fillId="0" borderId="12" xfId="0" applyFont="1" applyBorder="1" applyAlignment="1"/>
    <xf numFmtId="0" fontId="10" fillId="0" borderId="9" xfId="0" applyFont="1" applyBorder="1"/>
    <xf numFmtId="0" fontId="0" fillId="0" borderId="0" xfId="0" applyBorder="1" applyAlignment="1">
      <alignment horizontal="center"/>
    </xf>
    <xf numFmtId="0" fontId="12" fillId="0" borderId="3" xfId="0" applyFont="1" applyBorder="1" applyAlignment="1">
      <alignment horizontal="center"/>
    </xf>
    <xf numFmtId="0" fontId="0" fillId="0" borderId="3" xfId="0" applyBorder="1" applyAlignment="1">
      <alignment horizontal="center"/>
    </xf>
    <xf numFmtId="0" fontId="5" fillId="0" borderId="3" xfId="0" applyFont="1" applyBorder="1" applyAlignment="1">
      <alignment horizontal="left"/>
    </xf>
    <xf numFmtId="0" fontId="10" fillId="0" borderId="13" xfId="0" applyFont="1" applyBorder="1" applyAlignment="1">
      <alignment horizontal="right"/>
    </xf>
    <xf numFmtId="0" fontId="18" fillId="0" borderId="12" xfId="0" applyFont="1" applyBorder="1" applyAlignment="1"/>
    <xf numFmtId="0" fontId="18" fillId="0" borderId="13" xfId="0" applyFont="1" applyBorder="1" applyAlignment="1">
      <alignment horizontal="center"/>
    </xf>
    <xf numFmtId="0" fontId="18" fillId="0" borderId="12" xfId="0" applyFont="1" applyBorder="1" applyAlignment="1">
      <alignment horizontal="right"/>
    </xf>
    <xf numFmtId="164" fontId="18" fillId="0" borderId="12" xfId="0" applyNumberFormat="1" applyFont="1" applyBorder="1" applyAlignment="1">
      <alignment horizontal="right"/>
    </xf>
    <xf numFmtId="164" fontId="18" fillId="2" borderId="12" xfId="0" applyNumberFormat="1" applyFont="1" applyFill="1" applyBorder="1" applyAlignment="1">
      <alignment horizontal="right"/>
    </xf>
    <xf numFmtId="0" fontId="13" fillId="0" borderId="13" xfId="0" applyFont="1" applyBorder="1" applyAlignment="1">
      <alignment horizontal="center"/>
    </xf>
    <xf numFmtId="0" fontId="5" fillId="0" borderId="0" xfId="0" applyFont="1" applyBorder="1" applyAlignment="1">
      <alignment horizontal="left"/>
    </xf>
    <xf numFmtId="0" fontId="4" fillId="0" borderId="0" xfId="0" applyFont="1" applyBorder="1" applyAlignment="1">
      <alignment wrapText="1"/>
    </xf>
    <xf numFmtId="0" fontId="13" fillId="0" borderId="12" xfId="0" applyFont="1" applyBorder="1" applyAlignment="1"/>
    <xf numFmtId="0" fontId="13" fillId="0" borderId="13" xfId="0" applyFont="1" applyBorder="1" applyAlignment="1">
      <alignment horizontal="right"/>
    </xf>
    <xf numFmtId="0" fontId="0" fillId="0" borderId="13" xfId="0" applyBorder="1" applyAlignment="1">
      <alignment horizontal="right"/>
    </xf>
    <xf numFmtId="0" fontId="8" fillId="0" borderId="12" xfId="0" applyFont="1" applyBorder="1" applyAlignment="1">
      <alignment horizontal="left"/>
    </xf>
    <xf numFmtId="0" fontId="2" fillId="0" borderId="13" xfId="0" applyFont="1" applyFill="1" applyBorder="1" applyAlignment="1">
      <alignment horizontal="center"/>
    </xf>
    <xf numFmtId="0" fontId="20" fillId="0" borderId="13" xfId="0" applyFont="1" applyBorder="1" applyAlignment="1">
      <alignment horizontal="center"/>
    </xf>
    <xf numFmtId="0" fontId="22" fillId="0" borderId="12" xfId="0" applyFont="1" applyBorder="1"/>
    <xf numFmtId="0" fontId="24" fillId="0" borderId="13" xfId="0" applyFont="1" applyBorder="1"/>
    <xf numFmtId="0" fontId="22" fillId="0" borderId="12" xfId="0" applyFont="1" applyBorder="1" applyAlignment="1">
      <alignment horizontal="right" wrapText="1"/>
    </xf>
    <xf numFmtId="0" fontId="22" fillId="0" borderId="12" xfId="0" applyFont="1" applyBorder="1" applyAlignment="1">
      <alignment vertical="top" wrapText="1"/>
    </xf>
    <xf numFmtId="0" fontId="25" fillId="0" borderId="13" xfId="0" applyFont="1" applyBorder="1"/>
    <xf numFmtId="0" fontId="15" fillId="0" borderId="12" xfId="0" applyFont="1" applyBorder="1" applyAlignment="1">
      <alignment horizontal="right" wrapText="1"/>
    </xf>
    <xf numFmtId="0" fontId="15" fillId="0" borderId="12" xfId="0" applyFont="1" applyBorder="1" applyAlignment="1">
      <alignment vertical="top" wrapText="1"/>
    </xf>
    <xf numFmtId="0" fontId="13" fillId="0" borderId="12" xfId="0" applyFont="1" applyBorder="1" applyAlignment="1">
      <alignment wrapText="1"/>
    </xf>
    <xf numFmtId="0" fontId="26" fillId="0" borderId="12" xfId="0" applyFont="1" applyBorder="1"/>
    <xf numFmtId="0" fontId="27" fillId="0" borderId="13" xfId="0" applyFont="1" applyBorder="1"/>
    <xf numFmtId="0" fontId="22" fillId="0" borderId="12" xfId="0" applyFont="1" applyBorder="1" applyAlignment="1">
      <alignment horizontal="right" vertical="top" wrapText="1"/>
    </xf>
    <xf numFmtId="0" fontId="17" fillId="0" borderId="13" xfId="0" applyFont="1" applyBorder="1"/>
    <xf numFmtId="0" fontId="15" fillId="0" borderId="12" xfId="0" applyFont="1" applyBorder="1" applyAlignment="1">
      <alignment horizontal="right" vertical="top" wrapText="1"/>
    </xf>
    <xf numFmtId="0" fontId="22" fillId="0" borderId="12" xfId="0" applyFont="1" applyBorder="1" applyAlignment="1">
      <alignment wrapText="1"/>
    </xf>
    <xf numFmtId="0" fontId="0" fillId="0" borderId="2" xfId="0" applyBorder="1" applyAlignment="1">
      <alignment horizontal="right"/>
    </xf>
    <xf numFmtId="0" fontId="26" fillId="0" borderId="13" xfId="0" applyFont="1" applyBorder="1" applyAlignment="1">
      <alignment horizontal="center" wrapText="1"/>
    </xf>
    <xf numFmtId="0" fontId="8" fillId="0" borderId="12" xfId="0" applyFont="1" applyBorder="1"/>
    <xf numFmtId="0" fontId="26" fillId="0" borderId="12" xfId="0" applyFont="1" applyBorder="1" applyAlignment="1">
      <alignment horizontal="left" wrapText="1"/>
    </xf>
    <xf numFmtId="0" fontId="26" fillId="0" borderId="13" xfId="0" applyFont="1" applyBorder="1" applyAlignment="1">
      <alignment horizontal="left" wrapText="1"/>
    </xf>
    <xf numFmtId="0" fontId="26" fillId="0" borderId="13" xfId="0" applyFont="1" applyBorder="1"/>
    <xf numFmtId="0" fontId="15" fillId="0" borderId="12" xfId="0" applyFont="1" applyBorder="1" applyAlignment="1">
      <alignment wrapText="1"/>
    </xf>
    <xf numFmtId="0" fontId="2" fillId="0" borderId="12" xfId="0" applyFont="1" applyBorder="1" applyAlignment="1">
      <alignment wrapText="1"/>
    </xf>
    <xf numFmtId="0" fontId="28" fillId="0" borderId="13" xfId="0" applyFont="1" applyBorder="1"/>
    <xf numFmtId="4" fontId="2" fillId="0" borderId="12" xfId="0" applyNumberFormat="1" applyFont="1" applyBorder="1" applyAlignment="1">
      <alignment horizontal="right"/>
    </xf>
    <xf numFmtId="0" fontId="22" fillId="0" borderId="12" xfId="0" applyFont="1" applyBorder="1" applyAlignment="1">
      <alignment horizontal="right"/>
    </xf>
    <xf numFmtId="0" fontId="15" fillId="0" borderId="12" xfId="0" applyFont="1" applyBorder="1" applyAlignment="1">
      <alignment horizontal="right"/>
    </xf>
    <xf numFmtId="0" fontId="25" fillId="0" borderId="13" xfId="0" applyFont="1" applyBorder="1" applyAlignment="1">
      <alignment horizontal="center"/>
    </xf>
    <xf numFmtId="0" fontId="10" fillId="0" borderId="12" xfId="0" applyFont="1" applyFill="1" applyBorder="1"/>
    <xf numFmtId="0" fontId="29" fillId="0" borderId="12" xfId="0" applyFont="1" applyFill="1" applyBorder="1" applyAlignment="1">
      <alignment horizontal="left"/>
    </xf>
    <xf numFmtId="0" fontId="30" fillId="0" borderId="12" xfId="0" applyFont="1" applyFill="1" applyBorder="1" applyAlignment="1">
      <alignment horizontal="left" vertical="center" wrapText="1"/>
    </xf>
    <xf numFmtId="0" fontId="5" fillId="0" borderId="12" xfId="0" applyFont="1" applyBorder="1" applyAlignment="1">
      <alignment horizontal="center" wrapText="1"/>
    </xf>
    <xf numFmtId="0" fontId="5" fillId="0" borderId="12" xfId="0" applyFont="1" applyBorder="1" applyAlignment="1">
      <alignment horizontal="right" wrapText="1"/>
    </xf>
    <xf numFmtId="0" fontId="30" fillId="0" borderId="12" xfId="0" applyFont="1" applyFill="1" applyBorder="1" applyAlignment="1">
      <alignment wrapText="1"/>
    </xf>
    <xf numFmtId="0" fontId="4" fillId="0" borderId="8" xfId="0" applyFont="1" applyFill="1" applyBorder="1" applyAlignment="1">
      <alignment wrapText="1"/>
    </xf>
    <xf numFmtId="0" fontId="30" fillId="0" borderId="12" xfId="0" applyFont="1" applyBorder="1" applyAlignment="1">
      <alignment wrapText="1"/>
    </xf>
    <xf numFmtId="0" fontId="17" fillId="2" borderId="12" xfId="0" applyFont="1" applyFill="1" applyBorder="1" applyAlignment="1">
      <alignment vertical="center" wrapText="1"/>
    </xf>
    <xf numFmtId="49" fontId="5" fillId="0" borderId="12" xfId="0" applyNumberFormat="1" applyFont="1" applyBorder="1" applyAlignment="1">
      <alignment horizontal="right" wrapText="1"/>
    </xf>
    <xf numFmtId="0" fontId="0" fillId="0" borderId="13" xfId="0" applyFill="1" applyBorder="1" applyAlignment="1">
      <alignment horizontal="center"/>
    </xf>
    <xf numFmtId="0" fontId="31" fillId="0" borderId="12" xfId="0" applyFont="1" applyFill="1" applyBorder="1" applyAlignment="1">
      <alignment horizontal="left" wrapText="1"/>
    </xf>
    <xf numFmtId="0" fontId="32" fillId="0" borderId="12" xfId="0" applyFont="1" applyBorder="1" applyAlignment="1">
      <alignment wrapText="1"/>
    </xf>
    <xf numFmtId="0" fontId="10" fillId="0" borderId="0" xfId="0" applyFont="1"/>
    <xf numFmtId="0" fontId="30" fillId="0" borderId="12" xfId="0" applyNumberFormat="1" applyFont="1" applyBorder="1" applyAlignment="1">
      <alignment wrapText="1"/>
    </xf>
    <xf numFmtId="0" fontId="31" fillId="0" borderId="12" xfId="0" applyFont="1" applyBorder="1" applyAlignment="1">
      <alignment horizontal="left" wrapText="1"/>
    </xf>
    <xf numFmtId="0" fontId="4" fillId="0" borderId="12" xfId="0" applyFont="1" applyBorder="1" applyAlignment="1">
      <alignment vertical="top" wrapText="1"/>
    </xf>
    <xf numFmtId="0" fontId="3" fillId="0" borderId="12" xfId="0" applyFont="1" applyBorder="1" applyAlignment="1">
      <alignment vertical="top" wrapText="1"/>
    </xf>
    <xf numFmtId="0" fontId="4" fillId="0" borderId="12" xfId="0" applyFont="1" applyFill="1" applyBorder="1" applyAlignment="1">
      <alignment vertical="top" wrapText="1"/>
    </xf>
    <xf numFmtId="0" fontId="3" fillId="0" borderId="12" xfId="0" applyFont="1" applyFill="1" applyBorder="1" applyAlignment="1">
      <alignment vertical="top" wrapText="1"/>
    </xf>
    <xf numFmtId="0" fontId="31" fillId="0" borderId="12" xfId="0" applyFont="1" applyBorder="1" applyAlignment="1">
      <alignment horizontal="center" wrapText="1"/>
    </xf>
    <xf numFmtId="0" fontId="4" fillId="0" borderId="12" xfId="0" applyFont="1" applyBorder="1" applyAlignment="1">
      <alignment horizontal="left" wrapText="1"/>
    </xf>
    <xf numFmtId="0" fontId="4" fillId="0" borderId="12" xfId="0" applyFont="1" applyBorder="1" applyAlignment="1">
      <alignment wrapText="1"/>
    </xf>
    <xf numFmtId="0" fontId="33" fillId="0" borderId="12" xfId="0" applyFont="1" applyFill="1" applyBorder="1" applyAlignment="1">
      <alignment horizontal="left" wrapText="1"/>
    </xf>
    <xf numFmtId="0" fontId="33" fillId="0" borderId="12" xfId="0" applyFont="1" applyBorder="1" applyAlignment="1">
      <alignment horizontal="left"/>
    </xf>
    <xf numFmtId="0" fontId="4" fillId="0" borderId="12" xfId="0" applyFont="1" applyBorder="1" applyAlignment="1">
      <alignment horizontal="left" vertical="top" wrapText="1"/>
    </xf>
    <xf numFmtId="0" fontId="3" fillId="0" borderId="12" xfId="0" applyFont="1" applyBorder="1" applyAlignment="1">
      <alignment horizontal="left" vertical="top" wrapText="1"/>
    </xf>
    <xf numFmtId="0" fontId="16" fillId="0" borderId="8" xfId="0" applyFont="1" applyBorder="1" applyAlignment="1"/>
    <xf numFmtId="0" fontId="16" fillId="0" borderId="8" xfId="0" applyFont="1" applyBorder="1" applyAlignment="1">
      <alignment horizontal="center"/>
    </xf>
    <xf numFmtId="0" fontId="0" fillId="0" borderId="12" xfId="0" applyBorder="1"/>
    <xf numFmtId="0" fontId="0" fillId="0" borderId="8" xfId="0" applyBorder="1" applyAlignment="1"/>
    <xf numFmtId="0" fontId="0" fillId="0" borderId="8" xfId="0" applyBorder="1" applyAlignment="1">
      <alignment horizontal="center"/>
    </xf>
    <xf numFmtId="0" fontId="10" fillId="0" borderId="12" xfId="0" applyFont="1" applyBorder="1" applyAlignment="1">
      <alignment horizontal="left" vertical="center" wrapText="1"/>
    </xf>
    <xf numFmtId="0" fontId="34" fillId="0" borderId="12" xfId="0" applyFont="1" applyBorder="1" applyAlignment="1">
      <alignment horizontal="left"/>
    </xf>
    <xf numFmtId="0" fontId="6" fillId="0" borderId="9" xfId="0" applyFont="1" applyBorder="1" applyAlignment="1">
      <alignment vertical="center" wrapText="1"/>
    </xf>
    <xf numFmtId="0" fontId="2" fillId="0" borderId="9" xfId="0" applyFont="1" applyBorder="1" applyAlignment="1">
      <alignment horizontal="center"/>
    </xf>
    <xf numFmtId="0" fontId="35" fillId="0" borderId="12" xfId="0" applyFont="1" applyBorder="1" applyAlignment="1">
      <alignment horizontal="left" wrapText="1"/>
    </xf>
    <xf numFmtId="0" fontId="0" fillId="0" borderId="12" xfId="0" applyBorder="1" applyAlignment="1">
      <alignment horizontal="center"/>
    </xf>
    <xf numFmtId="0" fontId="30" fillId="2" borderId="18" xfId="2" applyFont="1" applyFill="1" applyBorder="1"/>
    <xf numFmtId="0" fontId="7" fillId="0" borderId="12" xfId="2" applyFont="1" applyBorder="1" applyAlignment="1">
      <alignment wrapText="1"/>
    </xf>
    <xf numFmtId="0" fontId="2" fillId="0" borderId="12" xfId="0" applyFont="1" applyBorder="1" applyAlignment="1">
      <alignment horizontal="center"/>
    </xf>
    <xf numFmtId="0" fontId="4" fillId="0" borderId="12" xfId="2" applyFont="1" applyBorder="1" applyAlignment="1">
      <alignment wrapText="1"/>
    </xf>
    <xf numFmtId="0" fontId="3" fillId="2" borderId="18" xfId="2" applyFont="1" applyFill="1" applyBorder="1"/>
    <xf numFmtId="0" fontId="3" fillId="0" borderId="12" xfId="2" applyFont="1" applyBorder="1" applyAlignment="1">
      <alignment wrapText="1"/>
    </xf>
    <xf numFmtId="0" fontId="3" fillId="2" borderId="18" xfId="2" applyFont="1" applyFill="1" applyBorder="1" applyAlignment="1">
      <alignment wrapText="1"/>
    </xf>
    <xf numFmtId="0" fontId="36" fillId="2" borderId="18" xfId="2" applyFont="1" applyFill="1" applyBorder="1"/>
    <xf numFmtId="0" fontId="18" fillId="0" borderId="12" xfId="2" applyFont="1" applyBorder="1" applyAlignment="1">
      <alignment wrapText="1"/>
    </xf>
    <xf numFmtId="0" fontId="2" fillId="0" borderId="8" xfId="0" applyFont="1" applyBorder="1" applyAlignment="1">
      <alignment horizontal="right"/>
    </xf>
    <xf numFmtId="0" fontId="30" fillId="2" borderId="18" xfId="2" applyFont="1" applyFill="1" applyBorder="1" applyAlignment="1">
      <alignment wrapText="1"/>
    </xf>
    <xf numFmtId="0" fontId="3" fillId="0" borderId="9" xfId="2" applyFont="1" applyBorder="1" applyAlignment="1">
      <alignment wrapText="1"/>
    </xf>
    <xf numFmtId="0" fontId="3" fillId="0" borderId="6" xfId="2" applyFont="1" applyBorder="1" applyAlignment="1">
      <alignment wrapText="1"/>
    </xf>
    <xf numFmtId="0" fontId="10" fillId="0" borderId="2" xfId="0" applyFont="1" applyBorder="1"/>
    <xf numFmtId="0" fontId="3" fillId="2" borderId="4" xfId="2" applyFont="1" applyFill="1" applyBorder="1" applyAlignment="1">
      <alignment wrapText="1"/>
    </xf>
    <xf numFmtId="0" fontId="30" fillId="2" borderId="12" xfId="2" applyFont="1" applyFill="1" applyBorder="1" applyAlignment="1">
      <alignment wrapText="1"/>
    </xf>
    <xf numFmtId="0" fontId="3" fillId="2" borderId="12" xfId="2" applyFont="1" applyFill="1" applyBorder="1" applyAlignment="1">
      <alignment wrapText="1"/>
    </xf>
    <xf numFmtId="0" fontId="4" fillId="2" borderId="12" xfId="2" applyFont="1" applyFill="1" applyBorder="1" applyAlignment="1">
      <alignment wrapText="1"/>
    </xf>
    <xf numFmtId="0" fontId="30" fillId="2" borderId="4" xfId="2" applyFont="1" applyFill="1" applyBorder="1" applyAlignment="1">
      <alignment wrapText="1"/>
    </xf>
    <xf numFmtId="0" fontId="3" fillId="0" borderId="2" xfId="2" applyFont="1" applyBorder="1" applyAlignment="1">
      <alignment wrapText="1"/>
    </xf>
    <xf numFmtId="0" fontId="4" fillId="0" borderId="12" xfId="2" applyFont="1" applyBorder="1" applyAlignment="1"/>
    <xf numFmtId="0" fontId="37" fillId="0" borderId="19" xfId="0" applyFont="1" applyBorder="1" applyAlignment="1">
      <alignment vertical="top"/>
    </xf>
    <xf numFmtId="0" fontId="38" fillId="0" borderId="19" xfId="0" applyFont="1" applyBorder="1" applyAlignment="1">
      <alignment vertical="top" wrapText="1"/>
    </xf>
    <xf numFmtId="0" fontId="38" fillId="0" borderId="12" xfId="0" applyFont="1" applyBorder="1" applyAlignment="1">
      <alignment vertical="top" wrapText="1"/>
    </xf>
    <xf numFmtId="0" fontId="0" fillId="0" borderId="17" xfId="0" applyBorder="1" applyAlignment="1">
      <alignment horizontal="center"/>
    </xf>
    <xf numFmtId="0" fontId="38" fillId="0" borderId="0" xfId="0" applyFont="1" applyBorder="1" applyAlignment="1">
      <alignment vertical="top" wrapText="1"/>
    </xf>
    <xf numFmtId="0" fontId="37" fillId="0" borderId="12" xfId="0" applyFont="1" applyBorder="1" applyAlignment="1">
      <alignment vertical="top"/>
    </xf>
    <xf numFmtId="0" fontId="39" fillId="0" borderId="12" xfId="0" applyFont="1" applyBorder="1" applyAlignment="1"/>
    <xf numFmtId="0" fontId="3" fillId="2" borderId="12" xfId="3" applyFont="1" applyFill="1" applyBorder="1"/>
    <xf numFmtId="0" fontId="3" fillId="2" borderId="12" xfId="3" applyFont="1" applyFill="1" applyBorder="1" applyAlignment="1"/>
    <xf numFmtId="0" fontId="39" fillId="0" borderId="11" xfId="0" applyFont="1" applyBorder="1" applyAlignment="1"/>
    <xf numFmtId="0" fontId="39" fillId="0" borderId="18" xfId="0" applyFont="1" applyBorder="1" applyAlignment="1"/>
    <xf numFmtId="0" fontId="38" fillId="0" borderId="18" xfId="0" applyFont="1" applyBorder="1" applyAlignment="1">
      <alignment vertical="top" wrapText="1"/>
    </xf>
    <xf numFmtId="0" fontId="38" fillId="0" borderId="2" xfId="0" applyFont="1" applyBorder="1" applyAlignment="1">
      <alignment vertical="top" wrapText="1"/>
    </xf>
    <xf numFmtId="0" fontId="37" fillId="0" borderId="12" xfId="0" applyFont="1" applyBorder="1" applyAlignment="1">
      <alignment horizontal="center" vertical="top"/>
    </xf>
    <xf numFmtId="0" fontId="38" fillId="0" borderId="12" xfId="0" applyFont="1" applyBorder="1" applyAlignment="1">
      <alignment horizontal="left" vertical="top" wrapText="1"/>
    </xf>
    <xf numFmtId="0" fontId="37" fillId="0" borderId="9" xfId="0" applyFont="1" applyBorder="1" applyAlignment="1">
      <alignment vertical="top"/>
    </xf>
    <xf numFmtId="0" fontId="4" fillId="2" borderId="12" xfId="0" applyFont="1" applyFill="1" applyBorder="1" applyAlignment="1">
      <alignment horizontal="left" vertical="center" wrapText="1"/>
    </xf>
    <xf numFmtId="0" fontId="38" fillId="0" borderId="12" xfId="0" applyFont="1" applyBorder="1" applyAlignment="1">
      <alignment wrapText="1"/>
    </xf>
    <xf numFmtId="0" fontId="3" fillId="2" borderId="12" xfId="0" applyFont="1" applyFill="1" applyBorder="1" applyAlignment="1">
      <alignment horizontal="left" vertical="center" wrapText="1"/>
    </xf>
    <xf numFmtId="0" fontId="40" fillId="0" borderId="12" xfId="0" applyFont="1" applyBorder="1" applyAlignment="1">
      <alignment wrapText="1"/>
    </xf>
    <xf numFmtId="0" fontId="4" fillId="2" borderId="12" xfId="0" applyFont="1" applyFill="1" applyBorder="1" applyAlignment="1">
      <alignment wrapText="1"/>
    </xf>
    <xf numFmtId="0" fontId="3" fillId="2" borderId="12" xfId="0" applyFont="1" applyFill="1" applyBorder="1" applyAlignment="1">
      <alignment wrapText="1"/>
    </xf>
    <xf numFmtId="0" fontId="41" fillId="0" borderId="12" xfId="0" applyFont="1" applyBorder="1" applyAlignment="1">
      <alignment wrapText="1"/>
    </xf>
    <xf numFmtId="0" fontId="38" fillId="0" borderId="12" xfId="0" applyFont="1" applyBorder="1" applyAlignment="1"/>
    <xf numFmtId="165" fontId="0" fillId="2" borderId="12" xfId="0" applyNumberFormat="1" applyFill="1" applyBorder="1" applyAlignment="1">
      <alignment horizontal="right"/>
    </xf>
    <xf numFmtId="0" fontId="40" fillId="0" borderId="12" xfId="0" applyFont="1" applyBorder="1" applyAlignment="1"/>
    <xf numFmtId="165" fontId="0" fillId="0" borderId="6" xfId="0" applyNumberFormat="1" applyFill="1" applyBorder="1" applyAlignment="1">
      <alignment horizontal="right"/>
    </xf>
    <xf numFmtId="0" fontId="30" fillId="2" borderId="12" xfId="0" applyFont="1" applyFill="1" applyBorder="1" applyAlignment="1">
      <alignment horizontal="left" vertical="center" wrapText="1"/>
    </xf>
    <xf numFmtId="0" fontId="38" fillId="0" borderId="9" xfId="0" applyFont="1" applyBorder="1" applyAlignment="1">
      <alignment wrapText="1"/>
    </xf>
    <xf numFmtId="0" fontId="37" fillId="0" borderId="12" xfId="0" applyFont="1" applyBorder="1" applyAlignment="1">
      <alignment horizontal="left" vertical="center" wrapText="1"/>
    </xf>
    <xf numFmtId="0" fontId="37" fillId="0" borderId="12" xfId="0" applyFont="1" applyBorder="1" applyAlignment="1">
      <alignment wrapText="1"/>
    </xf>
    <xf numFmtId="0" fontId="37" fillId="2" borderId="12" xfId="3" applyFont="1" applyFill="1" applyBorder="1" applyAlignment="1" applyProtection="1">
      <alignment horizontal="center" vertical="top" wrapText="1"/>
    </xf>
    <xf numFmtId="0" fontId="38" fillId="2" borderId="12" xfId="3" applyFont="1" applyFill="1" applyBorder="1" applyAlignment="1" applyProtection="1">
      <alignment vertical="top" wrapText="1"/>
    </xf>
    <xf numFmtId="0" fontId="41" fillId="2" borderId="12" xfId="3" applyFont="1" applyFill="1" applyBorder="1" applyAlignment="1" applyProtection="1">
      <alignment horizontal="left" vertical="top" wrapText="1"/>
    </xf>
    <xf numFmtId="0" fontId="17" fillId="0" borderId="12" xfId="3" applyFont="1" applyFill="1" applyBorder="1" applyAlignment="1" applyProtection="1">
      <alignment vertical="top" wrapText="1"/>
    </xf>
    <xf numFmtId="0" fontId="5" fillId="0" borderId="12" xfId="0" applyFont="1" applyFill="1" applyBorder="1" applyAlignment="1">
      <alignment horizontal="center"/>
    </xf>
    <xf numFmtId="165" fontId="5" fillId="0" borderId="12" xfId="0" applyNumberFormat="1" applyFont="1" applyFill="1" applyBorder="1" applyAlignment="1">
      <alignment horizontal="right"/>
    </xf>
    <xf numFmtId="0" fontId="38" fillId="2" borderId="12" xfId="3" applyFont="1" applyFill="1" applyBorder="1" applyAlignment="1" applyProtection="1">
      <alignment horizontal="left" vertical="top" wrapText="1"/>
    </xf>
    <xf numFmtId="0" fontId="37" fillId="2" borderId="12" xfId="3" applyFont="1" applyFill="1" applyBorder="1" applyAlignment="1" applyProtection="1">
      <alignment horizontal="left" vertical="top" wrapText="1"/>
    </xf>
    <xf numFmtId="0" fontId="17" fillId="0" borderId="12" xfId="3" applyFont="1" applyFill="1" applyBorder="1" applyAlignment="1" applyProtection="1">
      <alignment wrapText="1"/>
    </xf>
    <xf numFmtId="0" fontId="38" fillId="2" borderId="11" xfId="3" applyFont="1" applyFill="1" applyBorder="1" applyAlignment="1" applyProtection="1">
      <alignment horizontal="left" vertical="top" wrapText="1"/>
    </xf>
    <xf numFmtId="0" fontId="38" fillId="2" borderId="9" xfId="3" applyFont="1" applyFill="1" applyBorder="1" applyAlignment="1" applyProtection="1">
      <alignment vertical="top" wrapText="1"/>
    </xf>
    <xf numFmtId="0" fontId="37" fillId="2" borderId="11" xfId="3" applyFont="1" applyFill="1" applyBorder="1" applyAlignment="1" applyProtection="1">
      <alignment horizontal="left" vertical="top" wrapText="1"/>
    </xf>
    <xf numFmtId="0" fontId="10" fillId="0" borderId="6" xfId="0" applyFont="1" applyBorder="1"/>
    <xf numFmtId="0" fontId="41" fillId="2" borderId="6" xfId="3" applyFont="1" applyFill="1" applyBorder="1" applyAlignment="1" applyProtection="1">
      <alignment horizontal="left" vertical="top" wrapText="1"/>
    </xf>
    <xf numFmtId="0" fontId="38" fillId="2" borderId="6" xfId="3" applyFont="1" applyFill="1" applyBorder="1" applyAlignment="1" applyProtection="1">
      <alignment horizontal="left" vertical="top" wrapText="1"/>
    </xf>
    <xf numFmtId="0" fontId="38" fillId="2" borderId="0" xfId="3" applyFont="1" applyFill="1" applyBorder="1" applyAlignment="1" applyProtection="1">
      <alignment vertical="top" wrapText="1"/>
    </xf>
    <xf numFmtId="0" fontId="41" fillId="2" borderId="2" xfId="3" applyFont="1" applyFill="1" applyBorder="1" applyAlignment="1" applyProtection="1">
      <alignment horizontal="left" vertical="top" wrapText="1"/>
    </xf>
    <xf numFmtId="0" fontId="38" fillId="2" borderId="2" xfId="3" applyFont="1" applyFill="1" applyBorder="1" applyAlignment="1" applyProtection="1">
      <alignment vertical="top" wrapText="1"/>
    </xf>
    <xf numFmtId="0" fontId="38" fillId="2" borderId="2" xfId="3" applyFont="1" applyFill="1" applyBorder="1" applyAlignment="1" applyProtection="1">
      <alignment horizontal="left" vertical="top" wrapText="1"/>
    </xf>
    <xf numFmtId="0" fontId="38" fillId="2" borderId="18" xfId="3" applyFont="1" applyFill="1" applyBorder="1" applyAlignment="1" applyProtection="1">
      <alignment horizontal="left" vertical="top" wrapText="1"/>
    </xf>
    <xf numFmtId="0" fontId="37" fillId="2" borderId="18" xfId="3" applyFont="1" applyFill="1" applyBorder="1" applyAlignment="1" applyProtection="1">
      <alignment horizontal="left" vertical="top" wrapText="1"/>
    </xf>
    <xf numFmtId="0" fontId="37" fillId="2" borderId="12" xfId="3" applyFont="1" applyFill="1" applyBorder="1" applyAlignment="1">
      <alignment horizontal="left" vertical="top" wrapText="1"/>
    </xf>
    <xf numFmtId="0" fontId="14" fillId="0" borderId="12" xfId="0" applyFont="1" applyFill="1" applyBorder="1" applyAlignment="1">
      <alignment vertical="center" wrapText="1"/>
    </xf>
    <xf numFmtId="0" fontId="38" fillId="2" borderId="12" xfId="4" applyFont="1" applyFill="1" applyBorder="1" applyAlignment="1">
      <alignment vertical="center" wrapText="1"/>
    </xf>
    <xf numFmtId="0" fontId="37" fillId="0" borderId="12" xfId="0" applyFont="1" applyBorder="1"/>
    <xf numFmtId="0" fontId="4" fillId="3" borderId="12" xfId="3" applyFont="1" applyFill="1" applyBorder="1" applyAlignment="1">
      <alignment horizontal="left" vertical="center" wrapText="1"/>
    </xf>
    <xf numFmtId="0" fontId="38" fillId="3" borderId="12" xfId="3" applyFont="1" applyFill="1" applyBorder="1" applyAlignment="1">
      <alignment wrapText="1"/>
    </xf>
    <xf numFmtId="0" fontId="3" fillId="3" borderId="12" xfId="3" applyFont="1" applyFill="1" applyBorder="1" applyAlignment="1">
      <alignment horizontal="left" vertical="center" wrapText="1"/>
    </xf>
    <xf numFmtId="0" fontId="4" fillId="3" borderId="12" xfId="3" applyFont="1" applyFill="1" applyBorder="1" applyAlignment="1">
      <alignment wrapText="1"/>
    </xf>
    <xf numFmtId="0" fontId="3" fillId="3" borderId="12" xfId="3" applyFont="1" applyFill="1" applyBorder="1" applyAlignment="1">
      <alignment wrapText="1"/>
    </xf>
    <xf numFmtId="0" fontId="30" fillId="3" borderId="12" xfId="3" applyFont="1" applyFill="1" applyBorder="1" applyAlignment="1">
      <alignment wrapText="1"/>
    </xf>
    <xf numFmtId="165" fontId="2" fillId="0" borderId="12" xfId="0" applyNumberFormat="1" applyFont="1" applyBorder="1" applyAlignment="1">
      <alignment horizontal="right"/>
    </xf>
    <xf numFmtId="0" fontId="41" fillId="3" borderId="12" xfId="3" applyFont="1" applyFill="1" applyBorder="1" applyAlignment="1">
      <alignment wrapText="1"/>
    </xf>
    <xf numFmtId="0" fontId="3" fillId="2" borderId="12" xfId="3" applyFont="1" applyFill="1" applyBorder="1" applyAlignment="1">
      <alignment wrapText="1"/>
    </xf>
    <xf numFmtId="0" fontId="41" fillId="3" borderId="12" xfId="3" applyFont="1" applyFill="1" applyBorder="1" applyAlignment="1">
      <alignment horizontal="left" wrapText="1"/>
    </xf>
    <xf numFmtId="0" fontId="37" fillId="2" borderId="12" xfId="0" applyFont="1" applyFill="1" applyBorder="1"/>
    <xf numFmtId="0" fontId="38" fillId="2" borderId="12" xfId="0" applyFont="1" applyFill="1" applyBorder="1" applyAlignment="1"/>
    <xf numFmtId="0" fontId="3" fillId="3" borderId="12" xfId="3" applyFont="1" applyFill="1" applyBorder="1" applyAlignment="1"/>
    <xf numFmtId="0" fontId="3" fillId="0" borderId="9" xfId="0" applyFont="1" applyBorder="1" applyAlignment="1">
      <alignment horizontal="right"/>
    </xf>
    <xf numFmtId="164" fontId="3" fillId="0" borderId="9" xfId="0" applyNumberFormat="1" applyFont="1" applyBorder="1" applyAlignment="1">
      <alignment horizontal="right"/>
    </xf>
    <xf numFmtId="0" fontId="13" fillId="0" borderId="8" xfId="0" applyFont="1" applyBorder="1" applyAlignment="1">
      <alignment horizontal="center"/>
    </xf>
    <xf numFmtId="0" fontId="4" fillId="3" borderId="12" xfId="3" applyFont="1" applyFill="1" applyBorder="1" applyAlignment="1">
      <alignment vertical="top" wrapText="1"/>
    </xf>
    <xf numFmtId="0" fontId="3" fillId="3" borderId="12" xfId="3" applyFont="1" applyFill="1" applyBorder="1" applyAlignment="1">
      <alignment vertical="top" wrapText="1"/>
    </xf>
    <xf numFmtId="0" fontId="4" fillId="3" borderId="12" xfId="3" applyFont="1" applyFill="1" applyBorder="1" applyAlignment="1"/>
    <xf numFmtId="0" fontId="41" fillId="2" borderId="12" xfId="0" applyFont="1" applyFill="1" applyBorder="1"/>
    <xf numFmtId="0" fontId="41" fillId="2" borderId="12" xfId="0" applyFont="1" applyFill="1" applyBorder="1" applyAlignment="1"/>
    <xf numFmtId="0" fontId="42" fillId="3" borderId="12" xfId="3" applyFont="1" applyFill="1" applyBorder="1" applyAlignment="1"/>
    <xf numFmtId="0" fontId="44" fillId="0" borderId="12" xfId="5" applyFont="1" applyFill="1" applyBorder="1" applyAlignment="1">
      <alignment wrapText="1"/>
    </xf>
    <xf numFmtId="0" fontId="45" fillId="3" borderId="12" xfId="3" applyFont="1" applyFill="1" applyBorder="1" applyAlignment="1"/>
    <xf numFmtId="0" fontId="3" fillId="3" borderId="6" xfId="3" applyFont="1" applyFill="1" applyBorder="1" applyAlignment="1">
      <alignment vertical="top" wrapText="1"/>
    </xf>
    <xf numFmtId="0" fontId="45" fillId="3" borderId="9" xfId="3" applyFont="1" applyFill="1" applyBorder="1" applyAlignment="1"/>
    <xf numFmtId="0" fontId="30" fillId="3" borderId="12" xfId="3" applyFont="1" applyFill="1" applyBorder="1" applyAlignment="1">
      <alignment vertical="top" wrapText="1"/>
    </xf>
    <xf numFmtId="0" fontId="41" fillId="0" borderId="12" xfId="0" applyFont="1" applyBorder="1" applyAlignment="1">
      <alignment horizontal="left" vertical="top" wrapText="1"/>
    </xf>
    <xf numFmtId="0" fontId="38" fillId="0" borderId="12" xfId="0" applyFont="1" applyBorder="1" applyAlignment="1">
      <alignment vertical="center" wrapText="1"/>
    </xf>
    <xf numFmtId="0" fontId="13" fillId="0" borderId="12" xfId="0" applyFont="1" applyBorder="1" applyAlignment="1">
      <alignment horizontal="right" vertical="center"/>
    </xf>
    <xf numFmtId="165" fontId="13" fillId="0" borderId="12" xfId="0" applyNumberFormat="1" applyFont="1" applyBorder="1" applyAlignment="1">
      <alignment horizontal="right" vertical="center"/>
    </xf>
    <xf numFmtId="0" fontId="41" fillId="0" borderId="12" xfId="0" applyFont="1" applyBorder="1" applyAlignment="1">
      <alignment vertical="top" wrapText="1"/>
    </xf>
    <xf numFmtId="0" fontId="38" fillId="0" borderId="12" xfId="0" applyFont="1" applyBorder="1"/>
    <xf numFmtId="0" fontId="38" fillId="0" borderId="12" xfId="0" applyFont="1" applyFill="1" applyBorder="1" applyAlignment="1">
      <alignment wrapText="1"/>
    </xf>
    <xf numFmtId="0" fontId="3" fillId="2" borderId="12" xfId="3" applyFont="1" applyFill="1" applyBorder="1" applyAlignment="1">
      <alignment horizontal="left" vertical="center" wrapText="1"/>
    </xf>
    <xf numFmtId="0" fontId="3" fillId="2" borderId="12" xfId="3" applyFont="1" applyFill="1" applyBorder="1" applyAlignment="1">
      <alignment vertical="center" wrapText="1"/>
    </xf>
    <xf numFmtId="0" fontId="3" fillId="2" borderId="12" xfId="3" applyFont="1" applyFill="1" applyBorder="1" applyAlignment="1">
      <alignment horizontal="left" wrapText="1"/>
    </xf>
    <xf numFmtId="0" fontId="37" fillId="0" borderId="12" xfId="0" applyFont="1" applyBorder="1" applyAlignment="1">
      <alignment vertical="top" wrapText="1"/>
    </xf>
    <xf numFmtId="0" fontId="41" fillId="0" borderId="12" xfId="0" applyFont="1" applyBorder="1"/>
    <xf numFmtId="0" fontId="41" fillId="0" borderId="12" xfId="0" applyFont="1" applyBorder="1" applyAlignment="1">
      <alignment horizontal="left" vertical="center" wrapText="1"/>
    </xf>
    <xf numFmtId="0" fontId="38" fillId="0" borderId="12" xfId="0" applyFont="1" applyBorder="1" applyAlignment="1">
      <alignment horizontal="left" vertical="center" wrapText="1"/>
    </xf>
    <xf numFmtId="0" fontId="38" fillId="0" borderId="9" xfId="0" applyFont="1" applyBorder="1" applyAlignment="1">
      <alignment horizontal="left" vertical="center" wrapText="1"/>
    </xf>
    <xf numFmtId="0" fontId="38" fillId="0" borderId="9" xfId="0" applyFont="1" applyBorder="1" applyAlignment="1"/>
    <xf numFmtId="0" fontId="41" fillId="0" borderId="12" xfId="0" applyFont="1" applyBorder="1" applyAlignment="1">
      <alignment vertical="center" wrapText="1"/>
    </xf>
    <xf numFmtId="0" fontId="37" fillId="0" borderId="12" xfId="0" applyFont="1" applyBorder="1" applyAlignment="1">
      <alignment vertical="center" wrapText="1"/>
    </xf>
    <xf numFmtId="0" fontId="4" fillId="0" borderId="12" xfId="3" applyFont="1" applyFill="1" applyBorder="1" applyAlignment="1">
      <alignment horizontal="left" wrapText="1"/>
    </xf>
    <xf numFmtId="0" fontId="18" fillId="2" borderId="12" xfId="3" applyFont="1" applyFill="1" applyBorder="1" applyAlignment="1">
      <alignment horizontal="left" vertical="top" wrapText="1"/>
    </xf>
    <xf numFmtId="0" fontId="47" fillId="0" borderId="12" xfId="0" applyFont="1" applyBorder="1" applyAlignment="1">
      <alignment vertical="center" wrapText="1"/>
    </xf>
    <xf numFmtId="0" fontId="47" fillId="0" borderId="12" xfId="0" applyFont="1" applyBorder="1" applyAlignment="1">
      <alignment horizontal="center" vertical="center"/>
    </xf>
    <xf numFmtId="0" fontId="47" fillId="0" borderId="12" xfId="0" applyFont="1" applyBorder="1" applyAlignment="1">
      <alignment horizontal="right" vertical="center"/>
    </xf>
    <xf numFmtId="0" fontId="47" fillId="0" borderId="12" xfId="0" applyFont="1" applyBorder="1" applyAlignment="1">
      <alignment horizontal="right" vertical="center" wrapText="1"/>
    </xf>
    <xf numFmtId="165" fontId="47" fillId="0" borderId="12" xfId="0" applyNumberFormat="1" applyFont="1" applyBorder="1" applyAlignment="1">
      <alignment horizontal="right" vertical="center"/>
    </xf>
    <xf numFmtId="0" fontId="3" fillId="0" borderId="12" xfId="3" applyFont="1" applyFill="1" applyBorder="1" applyAlignment="1">
      <alignment horizontal="left" wrapText="1"/>
    </xf>
    <xf numFmtId="0" fontId="3" fillId="0" borderId="12" xfId="3" applyFont="1" applyFill="1" applyBorder="1" applyAlignment="1">
      <alignment wrapText="1"/>
    </xf>
    <xf numFmtId="0" fontId="4" fillId="0" borderId="12" xfId="3" applyFont="1" applyFill="1" applyBorder="1" applyAlignment="1">
      <alignment vertical="center" wrapText="1"/>
    </xf>
    <xf numFmtId="11" fontId="3" fillId="0" borderId="12" xfId="3" applyNumberFormat="1" applyFont="1" applyFill="1" applyBorder="1" applyAlignment="1" applyProtection="1">
      <alignment vertical="center" wrapText="1"/>
    </xf>
    <xf numFmtId="0" fontId="30" fillId="2" borderId="12" xfId="3" applyFont="1" applyFill="1" applyBorder="1" applyAlignment="1">
      <alignment horizontal="left" vertical="top" wrapText="1"/>
    </xf>
    <xf numFmtId="49" fontId="3" fillId="0" borderId="12" xfId="3" applyNumberFormat="1" applyFont="1" applyFill="1" applyBorder="1" applyAlignment="1" applyProtection="1">
      <alignment vertical="center" wrapText="1"/>
    </xf>
    <xf numFmtId="0" fontId="3" fillId="0" borderId="12" xfId="3" applyFont="1" applyFill="1" applyBorder="1" applyAlignment="1">
      <alignment vertical="center" wrapText="1"/>
    </xf>
    <xf numFmtId="11" fontId="3" fillId="0" borderId="12" xfId="3" applyNumberFormat="1" applyFont="1" applyFill="1" applyBorder="1" applyAlignment="1" applyProtection="1">
      <alignment vertical="center" wrapText="1"/>
      <protection locked="0"/>
    </xf>
    <xf numFmtId="0" fontId="30" fillId="0" borderId="12" xfId="3" applyFont="1" applyFill="1" applyBorder="1" applyAlignment="1">
      <alignment vertical="center" wrapText="1"/>
    </xf>
    <xf numFmtId="49" fontId="47" fillId="0" borderId="12" xfId="3" applyNumberFormat="1" applyFont="1" applyFill="1" applyBorder="1" applyAlignment="1" applyProtection="1">
      <alignment vertical="center" wrapText="1"/>
    </xf>
    <xf numFmtId="49" fontId="4" fillId="0" borderId="12" xfId="3" applyNumberFormat="1" applyFont="1" applyFill="1" applyBorder="1" applyAlignment="1" applyProtection="1">
      <alignment vertical="center" wrapText="1"/>
    </xf>
    <xf numFmtId="0" fontId="39" fillId="0" borderId="12" xfId="0" applyFont="1" applyBorder="1"/>
    <xf numFmtId="0" fontId="30" fillId="2" borderId="12" xfId="3" applyFont="1" applyFill="1" applyBorder="1"/>
    <xf numFmtId="0" fontId="4" fillId="0" borderId="12" xfId="3" applyFont="1" applyBorder="1" applyAlignment="1">
      <alignment wrapText="1"/>
    </xf>
    <xf numFmtId="0" fontId="3" fillId="0" borderId="12" xfId="3" applyFont="1" applyBorder="1" applyAlignment="1">
      <alignment wrapText="1"/>
    </xf>
    <xf numFmtId="0" fontId="3" fillId="0" borderId="18" xfId="3" applyFont="1" applyBorder="1" applyAlignment="1">
      <alignment wrapText="1"/>
    </xf>
    <xf numFmtId="0" fontId="30" fillId="0" borderId="12" xfId="3" applyFont="1" applyBorder="1" applyAlignment="1">
      <alignment wrapText="1"/>
    </xf>
    <xf numFmtId="0" fontId="4" fillId="0" borderId="12" xfId="3" applyFont="1" applyBorder="1" applyAlignment="1">
      <alignment horizontal="left" vertical="center" wrapText="1"/>
    </xf>
    <xf numFmtId="0" fontId="3" fillId="0" borderId="12" xfId="3" applyFont="1" applyBorder="1" applyAlignment="1">
      <alignment horizontal="left" vertical="center" wrapText="1"/>
    </xf>
    <xf numFmtId="0" fontId="30" fillId="0" borderId="12" xfId="3" applyFont="1" applyBorder="1"/>
    <xf numFmtId="0" fontId="3" fillId="0" borderId="12" xfId="3" applyFont="1" applyBorder="1"/>
    <xf numFmtId="0" fontId="47" fillId="0" borderId="12" xfId="3" applyFont="1" applyBorder="1" applyAlignment="1">
      <alignment vertical="center" wrapText="1"/>
    </xf>
    <xf numFmtId="0" fontId="3" fillId="0" borderId="12" xfId="3" applyFont="1" applyFill="1" applyBorder="1" applyAlignment="1" applyProtection="1">
      <alignment vertical="center" wrapText="1"/>
    </xf>
    <xf numFmtId="0" fontId="47" fillId="0" borderId="12" xfId="3" applyFont="1" applyFill="1" applyBorder="1" applyAlignment="1" applyProtection="1">
      <alignment vertical="center" wrapText="1"/>
    </xf>
    <xf numFmtId="0" fontId="4" fillId="0" borderId="12" xfId="3" applyFont="1" applyBorder="1"/>
    <xf numFmtId="0" fontId="41" fillId="0" borderId="12" xfId="3" applyFont="1" applyBorder="1" applyAlignment="1">
      <alignment wrapText="1"/>
    </xf>
    <xf numFmtId="0" fontId="38" fillId="0" borderId="12" xfId="3" applyFont="1" applyBorder="1" applyAlignment="1">
      <alignment wrapText="1"/>
    </xf>
    <xf numFmtId="0" fontId="2" fillId="0" borderId="12" xfId="0" applyFont="1" applyBorder="1" applyAlignment="1">
      <alignment horizontal="center" wrapText="1"/>
    </xf>
    <xf numFmtId="0" fontId="41" fillId="0" borderId="12" xfId="6" applyFont="1" applyBorder="1" applyAlignment="1">
      <alignment vertical="center" wrapText="1"/>
    </xf>
    <xf numFmtId="0" fontId="38" fillId="0" borderId="12" xfId="6" applyFont="1" applyBorder="1" applyAlignment="1">
      <alignment vertical="center" wrapText="1"/>
    </xf>
    <xf numFmtId="0" fontId="37" fillId="0" borderId="12" xfId="3" applyFont="1" applyBorder="1" applyAlignment="1">
      <alignment wrapText="1"/>
    </xf>
    <xf numFmtId="0" fontId="49" fillId="2" borderId="12" xfId="3" applyFont="1" applyFill="1" applyBorder="1" applyAlignment="1">
      <alignment vertical="center" wrapText="1"/>
    </xf>
    <xf numFmtId="0" fontId="4" fillId="0" borderId="12" xfId="3" applyFont="1" applyFill="1" applyBorder="1" applyAlignment="1">
      <alignment wrapText="1"/>
    </xf>
    <xf numFmtId="0" fontId="38" fillId="2" borderId="12" xfId="0" applyFont="1" applyFill="1" applyBorder="1" applyAlignment="1">
      <alignment wrapText="1"/>
    </xf>
    <xf numFmtId="0" fontId="50" fillId="0" borderId="5" xfId="3" applyFont="1" applyFill="1" applyBorder="1" applyAlignment="1">
      <alignment horizontal="left" vertical="center" wrapText="1"/>
    </xf>
    <xf numFmtId="0" fontId="38" fillId="0" borderId="6" xfId="0" applyFont="1" applyBorder="1" applyAlignment="1"/>
    <xf numFmtId="0" fontId="38" fillId="0" borderId="6" xfId="0" applyFont="1" applyBorder="1" applyAlignment="1">
      <alignment wrapText="1"/>
    </xf>
    <xf numFmtId="0" fontId="2" fillId="0" borderId="5" xfId="0" applyFont="1" applyBorder="1" applyAlignment="1">
      <alignment horizontal="center" wrapText="1"/>
    </xf>
    <xf numFmtId="0" fontId="49" fillId="0" borderId="5" xfId="3" applyFont="1" applyFill="1" applyBorder="1" applyAlignment="1">
      <alignment horizontal="left" vertical="center" wrapText="1"/>
    </xf>
    <xf numFmtId="0" fontId="50" fillId="0" borderId="12" xfId="3" applyFont="1" applyFill="1" applyBorder="1" applyAlignment="1">
      <alignment horizontal="left" vertical="center" wrapText="1"/>
    </xf>
    <xf numFmtId="0" fontId="49" fillId="0" borderId="12" xfId="3" applyFont="1" applyFill="1" applyBorder="1" applyAlignment="1">
      <alignment horizontal="left" vertical="center" wrapText="1"/>
    </xf>
    <xf numFmtId="0" fontId="50" fillId="2" borderId="12" xfId="3" applyFont="1" applyFill="1" applyBorder="1" applyAlignment="1">
      <alignment horizontal="left" vertical="center" wrapText="1"/>
    </xf>
    <xf numFmtId="0" fontId="4" fillId="0" borderId="10" xfId="3" applyFont="1" applyFill="1" applyBorder="1" applyAlignment="1">
      <alignment wrapText="1"/>
    </xf>
    <xf numFmtId="0" fontId="50" fillId="2" borderId="10" xfId="3" applyFont="1" applyFill="1" applyBorder="1" applyAlignment="1">
      <alignment horizontal="left" vertical="center" wrapText="1"/>
    </xf>
    <xf numFmtId="0" fontId="38" fillId="2" borderId="9" xfId="0" applyFont="1" applyFill="1" applyBorder="1" applyAlignment="1"/>
    <xf numFmtId="0" fontId="50" fillId="0" borderId="12" xfId="3" applyFont="1" applyBorder="1" applyAlignment="1">
      <alignment horizontal="left" vertical="center" wrapText="1"/>
    </xf>
    <xf numFmtId="0" fontId="49" fillId="0" borderId="12" xfId="3" applyFont="1" applyBorder="1" applyAlignment="1">
      <alignment horizontal="left" vertical="center" wrapText="1"/>
    </xf>
    <xf numFmtId="0" fontId="50" fillId="2" borderId="12" xfId="3" applyFont="1" applyFill="1" applyBorder="1" applyAlignment="1">
      <alignment wrapText="1"/>
    </xf>
    <xf numFmtId="0" fontId="41" fillId="0" borderId="12" xfId="3" applyFont="1" applyFill="1" applyBorder="1" applyAlignment="1">
      <alignment wrapText="1"/>
    </xf>
    <xf numFmtId="0" fontId="38" fillId="0" borderId="18" xfId="3" applyFont="1" applyFill="1" applyBorder="1" applyAlignment="1">
      <alignment wrapText="1"/>
    </xf>
    <xf numFmtId="0" fontId="30" fillId="2" borderId="12" xfId="3" applyFont="1" applyFill="1" applyBorder="1" applyAlignment="1">
      <alignment horizontal="left" wrapText="1"/>
    </xf>
    <xf numFmtId="0" fontId="4" fillId="0" borderId="12" xfId="3" applyNumberFormat="1" applyFont="1" applyFill="1" applyBorder="1" applyAlignment="1">
      <alignment wrapText="1"/>
    </xf>
    <xf numFmtId="0" fontId="3" fillId="0" borderId="18" xfId="3" applyNumberFormat="1" applyFont="1" applyFill="1" applyBorder="1" applyAlignment="1">
      <alignment wrapText="1"/>
    </xf>
    <xf numFmtId="0" fontId="3" fillId="0" borderId="18" xfId="3" applyFont="1" applyFill="1" applyBorder="1" applyAlignment="1">
      <alignment wrapText="1"/>
    </xf>
    <xf numFmtId="0" fontId="3" fillId="0" borderId="12" xfId="0" applyFont="1" applyFill="1" applyBorder="1" applyAlignment="1">
      <alignment horizontal="justify" vertical="center" wrapText="1"/>
    </xf>
    <xf numFmtId="0" fontId="3" fillId="0" borderId="12" xfId="0" applyFont="1" applyFill="1" applyBorder="1" applyAlignment="1">
      <alignment vertical="center" wrapText="1"/>
    </xf>
    <xf numFmtId="0" fontId="3" fillId="0" borderId="18" xfId="0" applyFont="1" applyFill="1" applyBorder="1" applyAlignment="1">
      <alignment horizontal="justify" vertical="center" wrapText="1"/>
    </xf>
    <xf numFmtId="0" fontId="30" fillId="0" borderId="18" xfId="0" applyFont="1" applyBorder="1" applyAlignment="1">
      <alignment wrapText="1"/>
    </xf>
    <xf numFmtId="0" fontId="38" fillId="0" borderId="12" xfId="0" applyFont="1" applyFill="1" applyBorder="1" applyAlignment="1">
      <alignment horizontal="justify" vertical="center" wrapText="1"/>
    </xf>
    <xf numFmtId="0" fontId="38" fillId="0" borderId="12" xfId="0" applyFont="1" applyFill="1" applyBorder="1" applyAlignment="1">
      <alignment vertical="center" wrapText="1"/>
    </xf>
    <xf numFmtId="0" fontId="38" fillId="0" borderId="18" xfId="0" applyFont="1" applyFill="1" applyBorder="1" applyAlignment="1">
      <alignment horizontal="justify" vertical="center" wrapText="1"/>
    </xf>
    <xf numFmtId="0" fontId="38" fillId="0" borderId="7" xfId="0" applyFont="1" applyFill="1" applyBorder="1" applyAlignment="1">
      <alignment horizontal="justify" vertical="center" wrapText="1"/>
    </xf>
    <xf numFmtId="0" fontId="30" fillId="0" borderId="12" xfId="0" applyFont="1" applyBorder="1"/>
    <xf numFmtId="0" fontId="3" fillId="0" borderId="18" xfId="0" applyFont="1" applyBorder="1" applyAlignment="1">
      <alignment wrapText="1"/>
    </xf>
    <xf numFmtId="0" fontId="4" fillId="0" borderId="2" xfId="0" applyFont="1" applyBorder="1" applyAlignment="1">
      <alignment wrapText="1"/>
    </xf>
    <xf numFmtId="0" fontId="3" fillId="0" borderId="18" xfId="0" applyFont="1" applyFill="1" applyBorder="1" applyAlignment="1">
      <alignment wrapText="1"/>
    </xf>
    <xf numFmtId="0" fontId="38" fillId="0" borderId="18" xfId="0" applyFont="1" applyBorder="1" applyAlignment="1">
      <alignment wrapText="1"/>
    </xf>
    <xf numFmtId="0" fontId="38" fillId="0" borderId="18" xfId="6" applyFont="1" applyBorder="1" applyAlignment="1">
      <alignment vertical="center" wrapText="1"/>
    </xf>
    <xf numFmtId="0" fontId="38" fillId="0" borderId="17" xfId="0" applyFont="1" applyBorder="1" applyAlignment="1">
      <alignment wrapText="1"/>
    </xf>
    <xf numFmtId="0" fontId="38" fillId="0" borderId="18" xfId="0" applyFont="1" applyFill="1" applyBorder="1" applyAlignment="1">
      <alignment wrapText="1"/>
    </xf>
    <xf numFmtId="0" fontId="39" fillId="0" borderId="0" xfId="0" applyFont="1"/>
    <xf numFmtId="0" fontId="39" fillId="0" borderId="0" xfId="0" applyFont="1" applyAlignment="1"/>
    <xf numFmtId="0" fontId="41" fillId="0" borderId="18" xfId="3" applyFont="1" applyBorder="1"/>
    <xf numFmtId="0" fontId="41" fillId="0" borderId="18" xfId="3" applyFont="1" applyBorder="1" applyAlignment="1">
      <alignment wrapText="1"/>
    </xf>
    <xf numFmtId="0" fontId="11" fillId="0" borderId="10" xfId="0" applyFont="1" applyBorder="1" applyAlignment="1">
      <alignment horizontal="left"/>
    </xf>
    <xf numFmtId="0" fontId="38" fillId="0" borderId="18" xfId="3" applyFont="1" applyBorder="1" applyAlignment="1">
      <alignment wrapText="1"/>
    </xf>
    <xf numFmtId="0" fontId="37" fillId="0" borderId="12" xfId="3" applyFont="1" applyFill="1" applyBorder="1" applyAlignment="1" applyProtection="1">
      <alignment horizontal="left" vertical="center" wrapText="1"/>
    </xf>
    <xf numFmtId="0" fontId="38" fillId="0" borderId="12" xfId="3" applyFont="1" applyFill="1" applyBorder="1" applyAlignment="1" applyProtection="1">
      <alignment vertical="center" wrapText="1"/>
    </xf>
    <xf numFmtId="0" fontId="2" fillId="0" borderId="12" xfId="0" applyFont="1" applyFill="1" applyBorder="1" applyAlignment="1">
      <alignment horizontal="center" vertical="center" wrapText="1"/>
    </xf>
    <xf numFmtId="0" fontId="2" fillId="0" borderId="12" xfId="0" applyFont="1" applyFill="1" applyBorder="1" applyAlignment="1">
      <alignment horizontal="right" vertical="center" wrapText="1"/>
    </xf>
    <xf numFmtId="4" fontId="2" fillId="0" borderId="12" xfId="0" applyNumberFormat="1" applyFont="1" applyFill="1" applyBorder="1" applyAlignment="1">
      <alignment horizontal="right" vertical="center" wrapText="1"/>
    </xf>
    <xf numFmtId="0" fontId="41" fillId="0" borderId="12" xfId="3" applyFont="1" applyFill="1" applyBorder="1" applyAlignment="1" applyProtection="1">
      <alignment horizontal="left" vertical="center" wrapText="1"/>
    </xf>
    <xf numFmtId="0" fontId="41" fillId="0" borderId="12" xfId="7" applyFont="1" applyFill="1" applyBorder="1" applyAlignment="1" applyProtection="1">
      <alignment horizontal="left" vertical="center" wrapText="1"/>
    </xf>
    <xf numFmtId="0" fontId="38" fillId="0" borderId="12" xfId="7" applyFont="1" applyFill="1" applyBorder="1" applyAlignment="1" applyProtection="1">
      <alignment vertical="center" wrapText="1"/>
    </xf>
    <xf numFmtId="0" fontId="13" fillId="0" borderId="12" xfId="0" applyFont="1" applyFill="1" applyBorder="1" applyAlignment="1">
      <alignment horizontal="center" vertical="center" wrapText="1"/>
    </xf>
    <xf numFmtId="0" fontId="13" fillId="0" borderId="12" xfId="0" applyFont="1" applyFill="1" applyBorder="1" applyAlignment="1">
      <alignment horizontal="right" vertical="center" wrapText="1"/>
    </xf>
    <xf numFmtId="4" fontId="13" fillId="0" borderId="12" xfId="0" applyNumberFormat="1" applyFont="1" applyFill="1" applyBorder="1" applyAlignment="1">
      <alignment horizontal="right" vertical="center" wrapText="1"/>
    </xf>
    <xf numFmtId="0" fontId="38" fillId="0" borderId="12" xfId="7" applyFont="1" applyFill="1" applyBorder="1" applyAlignment="1" applyProtection="1">
      <alignment horizontal="left" vertical="center" wrapText="1"/>
    </xf>
    <xf numFmtId="0" fontId="41" fillId="0" borderId="12" xfId="8" applyNumberFormat="1" applyFont="1" applyFill="1" applyBorder="1" applyAlignment="1" applyProtection="1">
      <alignment horizontal="left" vertical="center" wrapText="1"/>
    </xf>
    <xf numFmtId="0" fontId="38" fillId="0" borderId="12" xfId="8" applyNumberFormat="1" applyFont="1" applyFill="1" applyBorder="1" applyAlignment="1" applyProtection="1">
      <alignment vertical="center" wrapText="1"/>
    </xf>
    <xf numFmtId="0" fontId="38" fillId="0" borderId="12" xfId="3" applyFont="1" applyFill="1" applyBorder="1" applyAlignment="1" applyProtection="1">
      <alignment horizontal="left" vertical="center" wrapText="1"/>
    </xf>
    <xf numFmtId="0" fontId="41" fillId="2" borderId="12" xfId="3" applyFont="1" applyFill="1" applyBorder="1" applyAlignment="1" applyProtection="1">
      <alignment horizontal="left" vertical="center" wrapText="1"/>
    </xf>
    <xf numFmtId="0" fontId="3" fillId="2" borderId="12" xfId="3" applyFont="1" applyFill="1" applyBorder="1" applyAlignment="1" applyProtection="1">
      <alignment vertical="center" wrapText="1"/>
    </xf>
    <xf numFmtId="0" fontId="38" fillId="2" borderId="12" xfId="3" applyFont="1" applyFill="1" applyBorder="1" applyAlignment="1" applyProtection="1">
      <alignment horizontal="left" vertical="center" wrapText="1"/>
    </xf>
    <xf numFmtId="0" fontId="37" fillId="0" borderId="12" xfId="4" applyFont="1" applyFill="1" applyBorder="1" applyAlignment="1" applyProtection="1">
      <alignment horizontal="left" vertical="center" wrapText="1"/>
    </xf>
    <xf numFmtId="0" fontId="38" fillId="0" borderId="0" xfId="3" applyFont="1" applyFill="1" applyBorder="1" applyAlignment="1" applyProtection="1">
      <alignment horizontal="left" vertical="center" wrapText="1"/>
    </xf>
    <xf numFmtId="0" fontId="38" fillId="0" borderId="0" xfId="3" applyFont="1" applyFill="1" applyBorder="1" applyAlignment="1" applyProtection="1">
      <alignment vertical="center" wrapText="1"/>
    </xf>
    <xf numFmtId="0" fontId="41" fillId="0" borderId="20" xfId="3" applyFont="1" applyFill="1" applyBorder="1" applyAlignment="1" applyProtection="1">
      <alignment horizontal="left" vertical="center" wrapText="1"/>
    </xf>
    <xf numFmtId="0" fontId="38" fillId="0" borderId="21" xfId="3" applyFont="1" applyFill="1" applyBorder="1" applyAlignment="1" applyProtection="1">
      <alignment vertical="center" wrapText="1"/>
    </xf>
    <xf numFmtId="0" fontId="3" fillId="0" borderId="12" xfId="7" applyFont="1" applyFill="1" applyBorder="1" applyAlignment="1" applyProtection="1">
      <alignment vertical="center" wrapText="1"/>
    </xf>
    <xf numFmtId="0" fontId="38" fillId="0" borderId="12" xfId="8" applyNumberFormat="1" applyFont="1" applyFill="1" applyBorder="1" applyAlignment="1" applyProtection="1">
      <alignment horizontal="left" vertical="center" wrapText="1"/>
    </xf>
    <xf numFmtId="2" fontId="38" fillId="0" borderId="12" xfId="4" applyNumberFormat="1" applyFont="1" applyFill="1" applyBorder="1" applyAlignment="1">
      <alignment vertical="center" wrapText="1"/>
    </xf>
    <xf numFmtId="0" fontId="41" fillId="0" borderId="12" xfId="4" applyFont="1" applyFill="1" applyBorder="1" applyAlignment="1" applyProtection="1">
      <alignment horizontal="left" vertical="center" wrapText="1"/>
    </xf>
    <xf numFmtId="0" fontId="37" fillId="0" borderId="12" xfId="3" applyFont="1" applyFill="1" applyBorder="1" applyAlignment="1">
      <alignment vertical="center" wrapText="1"/>
    </xf>
    <xf numFmtId="0" fontId="38" fillId="0" borderId="12" xfId="3" applyFont="1" applyFill="1" applyBorder="1" applyAlignment="1"/>
    <xf numFmtId="0" fontId="38" fillId="0" borderId="12" xfId="3" applyFont="1" applyFill="1" applyBorder="1" applyAlignment="1">
      <alignment vertical="center" wrapText="1"/>
    </xf>
    <xf numFmtId="0" fontId="4" fillId="0" borderId="12" xfId="4" applyFont="1" applyFill="1" applyBorder="1" applyAlignment="1" applyProtection="1">
      <alignment vertical="center" wrapText="1"/>
    </xf>
    <xf numFmtId="0" fontId="3" fillId="0" borderId="12" xfId="4" applyFont="1" applyFill="1" applyBorder="1" applyAlignment="1" applyProtection="1">
      <alignment vertical="center" wrapText="1"/>
    </xf>
    <xf numFmtId="0" fontId="41" fillId="0" borderId="12" xfId="3" applyFont="1" applyFill="1" applyBorder="1" applyAlignment="1" applyProtection="1">
      <alignment vertical="center" wrapText="1"/>
    </xf>
    <xf numFmtId="0" fontId="37" fillId="0" borderId="12" xfId="8" applyNumberFormat="1" applyFont="1" applyFill="1" applyBorder="1" applyAlignment="1" applyProtection="1">
      <alignment horizontal="left" vertical="center" wrapText="1"/>
    </xf>
    <xf numFmtId="0" fontId="4" fillId="0" borderId="12" xfId="3" applyFont="1" applyFill="1" applyBorder="1" applyAlignment="1">
      <alignment horizontal="left" vertical="center" wrapText="1"/>
    </xf>
    <xf numFmtId="0" fontId="3" fillId="0" borderId="12" xfId="3" applyFont="1" applyFill="1" applyBorder="1" applyAlignment="1">
      <alignment horizontal="left" vertical="center" wrapText="1"/>
    </xf>
    <xf numFmtId="0" fontId="4" fillId="0" borderId="12" xfId="9" applyFont="1" applyFill="1" applyBorder="1" applyAlignment="1" applyProtection="1">
      <alignment vertical="center" wrapText="1"/>
    </xf>
    <xf numFmtId="0" fontId="3" fillId="0" borderId="12" xfId="9" applyFont="1" applyFill="1" applyBorder="1" applyAlignment="1" applyProtection="1">
      <alignment vertical="center" wrapText="1"/>
    </xf>
    <xf numFmtId="0" fontId="41" fillId="2" borderId="12" xfId="8" applyNumberFormat="1" applyFont="1" applyFill="1" applyBorder="1" applyAlignment="1" applyProtection="1">
      <alignment horizontal="left" vertical="center" wrapText="1"/>
    </xf>
    <xf numFmtId="2" fontId="38" fillId="2" borderId="12" xfId="4" applyNumberFormat="1" applyFont="1" applyFill="1" applyBorder="1" applyAlignment="1">
      <alignment vertical="center" wrapText="1"/>
    </xf>
    <xf numFmtId="0" fontId="38" fillId="2" borderId="12" xfId="8" applyNumberFormat="1" applyFont="1" applyFill="1" applyBorder="1" applyAlignment="1" applyProtection="1">
      <alignment horizontal="left" vertical="center" wrapText="1"/>
    </xf>
    <xf numFmtId="0" fontId="4" fillId="2" borderId="12" xfId="8" applyNumberFormat="1" applyFont="1" applyFill="1" applyBorder="1" applyAlignment="1" applyProtection="1">
      <alignment vertical="center" wrapText="1"/>
    </xf>
    <xf numFmtId="0" fontId="3" fillId="2" borderId="12" xfId="8" applyNumberFormat="1" applyFont="1" applyFill="1" applyBorder="1" applyAlignment="1" applyProtection="1">
      <alignment vertical="center" wrapText="1"/>
    </xf>
    <xf numFmtId="0" fontId="41" fillId="0" borderId="12" xfId="3" applyFont="1" applyFill="1" applyBorder="1" applyAlignment="1">
      <alignment horizontal="left" vertical="center" wrapText="1"/>
    </xf>
    <xf numFmtId="0" fontId="38" fillId="0" borderId="12" xfId="3" applyFont="1" applyFill="1" applyBorder="1" applyAlignment="1">
      <alignment horizontal="left" vertical="center" wrapText="1"/>
    </xf>
    <xf numFmtId="0" fontId="30" fillId="0" borderId="12" xfId="9" applyFont="1" applyFill="1" applyBorder="1" applyAlignment="1" applyProtection="1">
      <alignment vertical="center"/>
    </xf>
    <xf numFmtId="0" fontId="3" fillId="0" borderId="12" xfId="3" applyFont="1" applyFill="1" applyBorder="1" applyAlignment="1" applyProtection="1">
      <alignment vertical="center"/>
    </xf>
    <xf numFmtId="0" fontId="4" fillId="0" borderId="12" xfId="9" applyFont="1" applyFill="1" applyBorder="1" applyAlignment="1" applyProtection="1">
      <alignment horizontal="left" vertical="center" wrapText="1"/>
    </xf>
    <xf numFmtId="0" fontId="3" fillId="0" borderId="12" xfId="9" applyFont="1" applyFill="1" applyBorder="1" applyAlignment="1" applyProtection="1">
      <alignment horizontal="left" vertical="center" wrapText="1"/>
    </xf>
    <xf numFmtId="0" fontId="4" fillId="0" borderId="12" xfId="8" applyNumberFormat="1" applyFont="1" applyFill="1" applyBorder="1" applyAlignment="1" applyProtection="1">
      <alignment horizontal="left" vertical="center" wrapText="1"/>
    </xf>
    <xf numFmtId="0" fontId="3" fillId="0" borderId="12" xfId="8" applyNumberFormat="1" applyFont="1" applyFill="1" applyBorder="1" applyAlignment="1" applyProtection="1">
      <alignment vertical="center" wrapText="1"/>
    </xf>
    <xf numFmtId="0" fontId="3" fillId="0" borderId="12" xfId="8" applyNumberFormat="1" applyFont="1" applyFill="1" applyBorder="1" applyAlignment="1" applyProtection="1">
      <alignment horizontal="left" vertical="center" wrapText="1"/>
    </xf>
    <xf numFmtId="0" fontId="37" fillId="0" borderId="12" xfId="3" applyFont="1" applyFill="1" applyBorder="1" applyAlignment="1">
      <alignment horizontal="left" vertical="center" wrapText="1"/>
    </xf>
    <xf numFmtId="0" fontId="37" fillId="0" borderId="12" xfId="7" applyFont="1" applyFill="1" applyBorder="1" applyAlignment="1" applyProtection="1">
      <alignment horizontal="left" vertical="center" wrapText="1"/>
    </xf>
    <xf numFmtId="0" fontId="41" fillId="0" borderId="12" xfId="3" applyFont="1" applyFill="1" applyBorder="1" applyAlignment="1">
      <alignment vertical="center" wrapText="1"/>
    </xf>
    <xf numFmtId="0" fontId="3" fillId="3" borderId="12" xfId="3" applyFont="1" applyFill="1" applyBorder="1" applyAlignment="1">
      <alignment vertical="center" wrapText="1"/>
    </xf>
    <xf numFmtId="0" fontId="41" fillId="0" borderId="12" xfId="3" applyFont="1" applyBorder="1" applyAlignment="1">
      <alignment horizontal="left" vertical="center" wrapText="1"/>
    </xf>
    <xf numFmtId="0" fontId="38" fillId="0" borderId="12" xfId="3" applyFont="1" applyBorder="1" applyAlignment="1">
      <alignment vertical="center" wrapText="1"/>
    </xf>
    <xf numFmtId="0" fontId="38" fillId="0" borderId="12" xfId="3" applyFont="1" applyBorder="1" applyAlignment="1">
      <alignment horizontal="left" vertical="center" wrapText="1"/>
    </xf>
    <xf numFmtId="0" fontId="3" fillId="2" borderId="12" xfId="3" applyFont="1" applyFill="1" applyBorder="1" applyAlignment="1">
      <alignment vertical="top" wrapText="1"/>
    </xf>
    <xf numFmtId="0" fontId="3" fillId="2" borderId="0" xfId="3" applyFont="1" applyFill="1" applyBorder="1" applyAlignment="1">
      <alignment vertical="top" wrapText="1"/>
    </xf>
    <xf numFmtId="0" fontId="30" fillId="2" borderId="12" xfId="3" applyNumberFormat="1" applyFont="1" applyFill="1" applyBorder="1" applyAlignment="1">
      <alignment horizontal="left" vertical="top" wrapText="1"/>
    </xf>
    <xf numFmtId="0" fontId="4" fillId="2" borderId="12" xfId="3" applyFont="1" applyFill="1" applyBorder="1" applyAlignment="1">
      <alignment horizontal="left" vertical="top" wrapText="1"/>
    </xf>
    <xf numFmtId="0" fontId="3" fillId="2" borderId="12" xfId="3" applyFont="1" applyFill="1" applyBorder="1" applyAlignment="1">
      <alignment horizontal="left" vertical="top" wrapText="1"/>
    </xf>
    <xf numFmtId="0" fontId="18" fillId="2" borderId="12" xfId="3" applyNumberFormat="1" applyFont="1" applyFill="1" applyBorder="1" applyAlignment="1">
      <alignment horizontal="left" vertical="top" wrapText="1"/>
    </xf>
    <xf numFmtId="0" fontId="18" fillId="2" borderId="18" xfId="3" applyNumberFormat="1" applyFont="1" applyFill="1" applyBorder="1" applyAlignment="1">
      <alignment horizontal="left" vertical="top" wrapText="1"/>
    </xf>
    <xf numFmtId="0" fontId="3" fillId="2" borderId="13" xfId="3" applyFont="1" applyFill="1" applyBorder="1" applyAlignment="1">
      <alignment vertical="top" wrapText="1"/>
    </xf>
    <xf numFmtId="0" fontId="30" fillId="2" borderId="18" xfId="3" applyFont="1" applyFill="1" applyBorder="1" applyAlignment="1">
      <alignment horizontal="left" vertical="top" wrapText="1"/>
    </xf>
    <xf numFmtId="0" fontId="4" fillId="2" borderId="18" xfId="3" applyFont="1" applyFill="1" applyBorder="1" applyAlignment="1">
      <alignment horizontal="left" vertical="top" wrapText="1"/>
    </xf>
    <xf numFmtId="0" fontId="3" fillId="2" borderId="22" xfId="3" applyFont="1" applyFill="1" applyBorder="1" applyAlignment="1">
      <alignment vertical="top" wrapText="1"/>
    </xf>
    <xf numFmtId="0" fontId="3" fillId="2" borderId="18" xfId="3" applyFont="1" applyFill="1" applyBorder="1" applyAlignment="1">
      <alignment horizontal="left" vertical="top" wrapText="1"/>
    </xf>
    <xf numFmtId="0" fontId="18" fillId="2" borderId="18" xfId="3" applyFont="1" applyFill="1" applyBorder="1" applyAlignment="1">
      <alignment horizontal="left" vertical="top" wrapText="1"/>
    </xf>
    <xf numFmtId="0" fontId="2" fillId="0" borderId="0" xfId="0" applyFont="1" applyAlignment="1"/>
    <xf numFmtId="0" fontId="4" fillId="2" borderId="13" xfId="3" applyFont="1" applyFill="1" applyBorder="1" applyAlignment="1">
      <alignment horizontal="left" vertical="top" wrapText="1"/>
    </xf>
    <xf numFmtId="0" fontId="3" fillId="2" borderId="17" xfId="3" applyFont="1" applyFill="1" applyBorder="1" applyAlignment="1">
      <alignment horizontal="left" vertical="top" wrapText="1"/>
    </xf>
    <xf numFmtId="0" fontId="3" fillId="2" borderId="22" xfId="3" applyFont="1" applyFill="1" applyBorder="1" applyAlignment="1">
      <alignment vertical="top"/>
    </xf>
    <xf numFmtId="0" fontId="3" fillId="2" borderId="0" xfId="3" applyFont="1" applyFill="1" applyBorder="1" applyAlignment="1">
      <alignment vertical="top"/>
    </xf>
    <xf numFmtId="0" fontId="3" fillId="2" borderId="22" xfId="3" applyFont="1" applyFill="1" applyBorder="1" applyAlignment="1">
      <alignment horizontal="left" vertical="top" wrapText="1"/>
    </xf>
    <xf numFmtId="0" fontId="30" fillId="2" borderId="12" xfId="3" applyFont="1" applyFill="1" applyBorder="1" applyAlignment="1">
      <alignment wrapText="1"/>
    </xf>
    <xf numFmtId="0" fontId="4" fillId="2" borderId="12" xfId="3" applyFont="1" applyFill="1" applyBorder="1" applyAlignment="1">
      <alignment horizontal="left" vertical="center" wrapText="1"/>
    </xf>
    <xf numFmtId="0" fontId="3" fillId="2" borderId="13" xfId="3" applyFont="1" applyFill="1" applyBorder="1" applyAlignment="1">
      <alignment vertical="center" wrapText="1"/>
    </xf>
    <xf numFmtId="0" fontId="30" fillId="2" borderId="18" xfId="3" applyFont="1" applyFill="1" applyBorder="1" applyAlignment="1">
      <alignment wrapText="1"/>
    </xf>
    <xf numFmtId="0" fontId="3" fillId="2" borderId="22" xfId="3" applyFont="1" applyFill="1" applyBorder="1" applyAlignment="1">
      <alignment wrapText="1"/>
    </xf>
    <xf numFmtId="0" fontId="4" fillId="2" borderId="12" xfId="3" applyFont="1" applyFill="1" applyBorder="1" applyAlignment="1">
      <alignment vertical="top" wrapText="1"/>
    </xf>
    <xf numFmtId="0" fontId="4" fillId="2" borderId="12" xfId="3" applyFont="1" applyFill="1" applyBorder="1" applyAlignment="1">
      <alignment wrapText="1"/>
    </xf>
    <xf numFmtId="0" fontId="3" fillId="2" borderId="18" xfId="3" applyFont="1" applyFill="1" applyBorder="1" applyAlignment="1">
      <alignment wrapText="1"/>
    </xf>
    <xf numFmtId="0" fontId="4" fillId="2" borderId="18" xfId="3" applyFont="1" applyFill="1" applyBorder="1" applyAlignment="1">
      <alignment vertical="top" wrapText="1"/>
    </xf>
    <xf numFmtId="0" fontId="3" fillId="2" borderId="18" xfId="3" applyFont="1" applyFill="1" applyBorder="1" applyAlignment="1">
      <alignment vertical="top" wrapText="1"/>
    </xf>
    <xf numFmtId="0" fontId="10" fillId="0" borderId="1" xfId="0" applyFont="1" applyBorder="1"/>
    <xf numFmtId="0" fontId="10" fillId="0" borderId="5" xfId="0" applyFont="1" applyBorder="1"/>
    <xf numFmtId="0" fontId="3" fillId="2" borderId="11" xfId="3" applyFont="1" applyFill="1" applyBorder="1" applyAlignment="1">
      <alignment horizontal="left" vertical="top" wrapText="1"/>
    </xf>
    <xf numFmtId="0" fontId="3" fillId="2" borderId="8" xfId="3" applyFont="1" applyFill="1" applyBorder="1" applyAlignment="1">
      <alignment vertical="top" wrapText="1"/>
    </xf>
    <xf numFmtId="0" fontId="4" fillId="2" borderId="11" xfId="3" applyFont="1" applyFill="1" applyBorder="1" applyAlignment="1">
      <alignment horizontal="left" vertical="top" wrapText="1"/>
    </xf>
    <xf numFmtId="0" fontId="3" fillId="2" borderId="23" xfId="3" applyFont="1" applyFill="1" applyBorder="1" applyAlignment="1">
      <alignment vertical="top" wrapText="1"/>
    </xf>
    <xf numFmtId="0" fontId="3" fillId="2" borderId="7" xfId="3" applyFont="1" applyFill="1" applyBorder="1" applyAlignment="1">
      <alignment horizontal="left" vertical="top" wrapText="1"/>
    </xf>
    <xf numFmtId="0" fontId="3" fillId="2" borderId="24" xfId="3" applyFont="1" applyFill="1" applyBorder="1" applyAlignment="1">
      <alignment vertical="top" wrapText="1"/>
    </xf>
    <xf numFmtId="0" fontId="10" fillId="0" borderId="8" xfId="0" applyFont="1" applyBorder="1"/>
    <xf numFmtId="0" fontId="4" fillId="2" borderId="22" xfId="3" applyFont="1" applyFill="1" applyBorder="1" applyAlignment="1">
      <alignment horizontal="left" vertical="center" wrapText="1"/>
    </xf>
    <xf numFmtId="0" fontId="4" fillId="2" borderId="25" xfId="3" applyFont="1" applyFill="1" applyBorder="1" applyAlignment="1">
      <alignment horizontal="left" vertical="center" wrapText="1"/>
    </xf>
    <xf numFmtId="0" fontId="0" fillId="0" borderId="25" xfId="0" applyBorder="1" applyAlignment="1"/>
    <xf numFmtId="0" fontId="0" fillId="0" borderId="25" xfId="0" applyBorder="1" applyAlignment="1">
      <alignment horizontal="center"/>
    </xf>
    <xf numFmtId="0" fontId="2" fillId="0" borderId="25" xfId="0" applyFont="1" applyBorder="1" applyAlignment="1">
      <alignment horizontal="right"/>
    </xf>
    <xf numFmtId="0" fontId="0" fillId="0" borderId="25" xfId="0" applyBorder="1" applyAlignment="1">
      <alignment horizontal="right"/>
    </xf>
    <xf numFmtId="0" fontId="52" fillId="0" borderId="0" xfId="0" applyNumberFormat="1" applyFont="1" applyBorder="1" applyAlignment="1">
      <alignment wrapText="1"/>
    </xf>
    <xf numFmtId="0" fontId="0" fillId="0" borderId="0" xfId="0" applyBorder="1" applyAlignment="1"/>
    <xf numFmtId="0" fontId="2" fillId="0" borderId="0" xfId="0" applyFont="1" applyBorder="1" applyAlignment="1">
      <alignment horizontal="right"/>
    </xf>
    <xf numFmtId="0" fontId="0" fillId="0" borderId="0" xfId="0" applyBorder="1" applyAlignment="1">
      <alignment horizontal="right"/>
    </xf>
    <xf numFmtId="0" fontId="53" fillId="0" borderId="0" xfId="0" applyFont="1" applyFill="1" applyBorder="1" applyAlignment="1"/>
    <xf numFmtId="0" fontId="52" fillId="0" borderId="0" xfId="0" applyFont="1" applyFill="1" applyBorder="1"/>
    <xf numFmtId="0" fontId="52" fillId="0" borderId="0" xfId="0" applyFont="1" applyFill="1" applyBorder="1" applyAlignment="1">
      <alignment horizontal="center" wrapText="1"/>
    </xf>
    <xf numFmtId="0" fontId="54" fillId="0" borderId="0" xfId="4" applyFont="1" applyFill="1" applyBorder="1" applyAlignment="1">
      <alignment horizontal="center" vertical="center" wrapText="1"/>
    </xf>
    <xf numFmtId="0" fontId="55" fillId="0" borderId="0" xfId="0" applyFont="1" applyFill="1" applyBorder="1" applyAlignment="1">
      <alignment horizontal="left" vertical="top"/>
    </xf>
    <xf numFmtId="0" fontId="54" fillId="0" borderId="0" xfId="0" applyFont="1" applyFill="1" applyBorder="1" applyAlignment="1">
      <alignment horizontal="center"/>
    </xf>
    <xf numFmtId="0" fontId="52" fillId="0" borderId="0" xfId="0" applyFont="1" applyFill="1" applyBorder="1" applyAlignment="1">
      <alignment horizontal="left" vertical="top"/>
    </xf>
    <xf numFmtId="4" fontId="52" fillId="0" borderId="0" xfId="0" applyNumberFormat="1" applyFont="1" applyFill="1" applyBorder="1"/>
    <xf numFmtId="4" fontId="54" fillId="0" borderId="0" xfId="0" applyNumberFormat="1" applyFont="1" applyFill="1" applyBorder="1" applyAlignment="1">
      <alignment horizontal="center"/>
    </xf>
    <xf numFmtId="4" fontId="55" fillId="0" borderId="0" xfId="0" applyNumberFormat="1" applyFont="1" applyFill="1" applyBorder="1"/>
    <xf numFmtId="0" fontId="56" fillId="0" borderId="0" xfId="0" applyFont="1" applyFill="1" applyBorder="1" applyAlignment="1">
      <alignment horizontal="left" vertical="top"/>
    </xf>
    <xf numFmtId="0" fontId="55" fillId="0" borderId="0" xfId="0" applyNumberFormat="1" applyFont="1" applyFill="1" applyBorder="1" applyAlignment="1">
      <alignment horizontal="left" vertical="top"/>
    </xf>
    <xf numFmtId="0" fontId="54" fillId="0" borderId="0" xfId="0" applyNumberFormat="1" applyFont="1" applyFill="1" applyBorder="1" applyAlignment="1">
      <alignment horizontal="center" vertical="top"/>
    </xf>
    <xf numFmtId="0" fontId="55" fillId="0" borderId="0" xfId="0" applyFont="1" applyFill="1" applyBorder="1" applyAlignment="1">
      <alignment horizontal="right" vertical="top"/>
    </xf>
    <xf numFmtId="0" fontId="53" fillId="0" borderId="0" xfId="0" applyFont="1" applyFill="1" applyBorder="1" applyAlignment="1">
      <alignment horizontal="center"/>
    </xf>
    <xf numFmtId="172" fontId="52" fillId="0" borderId="0" xfId="10" applyNumberFormat="1" applyFont="1" applyFill="1" applyBorder="1" applyAlignment="1"/>
    <xf numFmtId="172" fontId="55" fillId="0" borderId="0" xfId="10" applyNumberFormat="1" applyFont="1" applyFill="1" applyBorder="1" applyAlignment="1"/>
    <xf numFmtId="0" fontId="55" fillId="0" borderId="0" xfId="0" applyFont="1" applyFill="1" applyBorder="1" applyAlignment="1">
      <alignment horizontal="center"/>
    </xf>
    <xf numFmtId="0" fontId="52" fillId="0" borderId="0" xfId="11" applyFont="1" applyFill="1" applyBorder="1" applyAlignment="1">
      <alignment horizontal="left" vertical="top"/>
    </xf>
    <xf numFmtId="0" fontId="55" fillId="0" borderId="0" xfId="11" applyFont="1" applyFill="1" applyBorder="1"/>
    <xf numFmtId="0" fontId="52" fillId="0" borderId="0" xfId="11" applyFont="1" applyFill="1" applyBorder="1"/>
    <xf numFmtId="49" fontId="52" fillId="0" borderId="0" xfId="11" applyNumberFormat="1" applyFont="1" applyFill="1" applyBorder="1" applyAlignment="1">
      <alignment horizontal="left" vertical="top"/>
    </xf>
    <xf numFmtId="49" fontId="52" fillId="0" borderId="0" xfId="11" applyNumberFormat="1" applyFont="1" applyFill="1" applyBorder="1" applyAlignment="1">
      <alignment vertical="top"/>
    </xf>
    <xf numFmtId="0" fontId="55" fillId="0" borderId="0" xfId="11" applyFont="1" applyFill="1" applyBorder="1" applyAlignment="1">
      <alignment horizontal="left" vertical="top"/>
    </xf>
    <xf numFmtId="0" fontId="54" fillId="0" borderId="0" xfId="0" applyFont="1" applyFill="1" applyBorder="1" applyAlignment="1">
      <alignment horizontal="left" vertical="top"/>
    </xf>
    <xf numFmtId="0" fontId="55" fillId="0" borderId="0" xfId="0" applyFont="1" applyFill="1" applyBorder="1"/>
    <xf numFmtId="0" fontId="55" fillId="0" borderId="0" xfId="0" applyFont="1" applyFill="1" applyBorder="1" applyAlignment="1">
      <alignment wrapText="1"/>
    </xf>
    <xf numFmtId="0" fontId="0" fillId="0" borderId="0" xfId="0" applyFill="1" applyBorder="1"/>
    <xf numFmtId="0" fontId="5" fillId="0" borderId="0" xfId="0" applyFont="1" applyFill="1" applyBorder="1"/>
    <xf numFmtId="0" fontId="29" fillId="0" borderId="0" xfId="0" applyFont="1" applyFill="1" applyBorder="1" applyAlignment="1">
      <alignment horizontal="center"/>
    </xf>
    <xf numFmtId="0" fontId="30" fillId="0" borderId="0" xfId="0" applyFont="1" applyFill="1" applyBorder="1" applyAlignment="1">
      <alignment wrapText="1"/>
    </xf>
    <xf numFmtId="0" fontId="0" fillId="0" borderId="0" xfId="0" applyBorder="1"/>
    <xf numFmtId="0" fontId="30" fillId="0" borderId="0" xfId="0" applyFont="1" applyBorder="1" applyAlignment="1">
      <alignment wrapText="1"/>
    </xf>
    <xf numFmtId="0" fontId="31" fillId="0" borderId="0" xfId="0" applyFont="1" applyFill="1" applyBorder="1" applyAlignment="1">
      <alignment horizontal="center" wrapText="1"/>
    </xf>
    <xf numFmtId="0" fontId="32" fillId="0" borderId="0" xfId="0" applyFont="1" applyBorder="1" applyAlignment="1">
      <alignment wrapText="1"/>
    </xf>
    <xf numFmtId="0" fontId="30" fillId="0" borderId="0" xfId="0" applyNumberFormat="1" applyFont="1" applyBorder="1" applyAlignment="1">
      <alignment wrapText="1"/>
    </xf>
    <xf numFmtId="0" fontId="2" fillId="2" borderId="0" xfId="0" applyFont="1" applyFill="1" applyBorder="1" applyAlignment="1">
      <alignment horizontal="center"/>
    </xf>
    <xf numFmtId="0" fontId="59" fillId="0" borderId="0" xfId="0" applyFont="1" applyBorder="1" applyAlignment="1">
      <alignment horizontal="center" wrapText="1"/>
    </xf>
    <xf numFmtId="0" fontId="3" fillId="0" borderId="0" xfId="0" applyFont="1" applyBorder="1" applyAlignment="1">
      <alignment vertical="top" wrapText="1"/>
    </xf>
    <xf numFmtId="0" fontId="3" fillId="0" borderId="0" xfId="0" applyFont="1" applyFill="1" applyBorder="1" applyAlignment="1">
      <alignment vertical="top" wrapText="1"/>
    </xf>
    <xf numFmtId="0" fontId="4" fillId="0" borderId="0" xfId="0" applyFont="1" applyBorder="1" applyAlignment="1">
      <alignment horizontal="left" wrapText="1"/>
    </xf>
    <xf numFmtId="0" fontId="3" fillId="0" borderId="0" xfId="0" applyFont="1" applyBorder="1" applyAlignment="1">
      <alignment wrapText="1"/>
    </xf>
    <xf numFmtId="0" fontId="33" fillId="0" borderId="0" xfId="0" applyFont="1" applyFill="1" applyBorder="1" applyAlignment="1">
      <alignment horizontal="center" wrapText="1"/>
    </xf>
    <xf numFmtId="0" fontId="4" fillId="0" borderId="0" xfId="0" applyFont="1" applyBorder="1" applyAlignment="1">
      <alignment vertical="top" wrapText="1"/>
    </xf>
    <xf numFmtId="0" fontId="33" fillId="0" borderId="0" xfId="0" applyFont="1" applyBorder="1" applyAlignment="1">
      <alignment horizontal="center"/>
    </xf>
    <xf numFmtId="0" fontId="3" fillId="0" borderId="0" xfId="0" applyFont="1" applyBorder="1" applyAlignment="1">
      <alignment horizontal="left" vertical="top" wrapText="1"/>
    </xf>
  </cellXfs>
  <cellStyles count="12">
    <cellStyle name="Comma" xfId="1" builtinId="3"/>
    <cellStyle name="Excel Built-in Normal" xfId="6"/>
    <cellStyle name="Normal" xfId="0" builtinId="0"/>
    <cellStyle name="Normal 2" xfId="3"/>
    <cellStyle name="Normal 3" xfId="8"/>
    <cellStyle name="Normal 4" xfId="2"/>
    <cellStyle name="Normal 4 2" xfId="9"/>
    <cellStyle name="Normal 7" xfId="7"/>
    <cellStyle name="Normal_Sheet1" xfId="4"/>
    <cellStyle name="Standard 2 3" xfId="11"/>
    <cellStyle name="Standard 5" xfId="5"/>
    <cellStyle name="Standard_Tabelle1"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4:H3515"/>
  <sheetViews>
    <sheetView tabSelected="1" workbookViewId="0">
      <selection sqref="A1:H1048576"/>
    </sheetView>
  </sheetViews>
  <sheetFormatPr defaultRowHeight="15"/>
  <cols>
    <col min="1" max="1" width="6.42578125" customWidth="1"/>
    <col min="2" max="2" width="52.5703125" customWidth="1"/>
    <col min="3" max="3" width="21.42578125" style="106" customWidth="1"/>
    <col min="4" max="4" width="10.85546875" customWidth="1"/>
    <col min="5" max="5" width="8.85546875" style="107" customWidth="1"/>
    <col min="6" max="6" width="11.42578125" style="107" customWidth="1"/>
    <col min="7" max="7" width="11.5703125" style="107" customWidth="1"/>
    <col min="8" max="8" width="10.5703125" style="107" customWidth="1"/>
  </cols>
  <sheetData>
    <row r="4" spans="1:8">
      <c r="A4" s="1" t="s">
        <v>0</v>
      </c>
      <c r="B4" s="2" t="s">
        <v>1</v>
      </c>
      <c r="C4" s="3" t="s">
        <v>2</v>
      </c>
      <c r="D4" s="4" t="s">
        <v>3</v>
      </c>
      <c r="E4" s="5" t="s">
        <v>4</v>
      </c>
      <c r="F4" s="5" t="s">
        <v>5</v>
      </c>
      <c r="G4" s="6" t="s">
        <v>6</v>
      </c>
      <c r="H4" s="7" t="s">
        <v>6</v>
      </c>
    </row>
    <row r="5" spans="1:8">
      <c r="A5" s="8" t="s">
        <v>7</v>
      </c>
      <c r="B5" s="9" t="s">
        <v>7</v>
      </c>
      <c r="C5" s="10"/>
      <c r="D5" s="11"/>
      <c r="E5" s="12" t="s">
        <v>8</v>
      </c>
      <c r="F5" s="12" t="s">
        <v>9</v>
      </c>
      <c r="G5" s="13" t="s">
        <v>10</v>
      </c>
      <c r="H5" s="13" t="s">
        <v>11</v>
      </c>
    </row>
    <row r="6" spans="1:8">
      <c r="A6" s="8" t="s">
        <v>12</v>
      </c>
      <c r="B6" s="9" t="s">
        <v>13</v>
      </c>
      <c r="C6" s="10"/>
      <c r="D6" s="11"/>
      <c r="E6" s="12"/>
      <c r="F6" s="12" t="s">
        <v>14</v>
      </c>
      <c r="G6" s="13" t="s">
        <v>14</v>
      </c>
      <c r="H6" s="13" t="s">
        <v>15</v>
      </c>
    </row>
    <row r="7" spans="1:8">
      <c r="A7" s="14"/>
      <c r="B7" s="15"/>
      <c r="C7" s="16"/>
      <c r="D7" s="17"/>
      <c r="E7" s="18"/>
      <c r="F7" s="19"/>
      <c r="G7" s="13" t="s">
        <v>16</v>
      </c>
      <c r="H7" s="13" t="s">
        <v>17</v>
      </c>
    </row>
    <row r="8" spans="1:8">
      <c r="A8" s="20">
        <v>1</v>
      </c>
      <c r="B8" s="15">
        <v>2</v>
      </c>
      <c r="C8" s="16">
        <v>3</v>
      </c>
      <c r="D8" s="21">
        <v>4</v>
      </c>
      <c r="E8" s="22">
        <v>5</v>
      </c>
      <c r="F8" s="19">
        <v>6</v>
      </c>
      <c r="G8" s="23">
        <v>7</v>
      </c>
      <c r="H8" s="23">
        <v>8</v>
      </c>
    </row>
    <row r="9" spans="1:8">
      <c r="A9" s="24"/>
      <c r="B9" s="25"/>
      <c r="C9" s="26"/>
      <c r="D9" s="27"/>
      <c r="E9" s="28"/>
      <c r="F9" s="19"/>
      <c r="G9" s="19"/>
      <c r="H9" s="19"/>
    </row>
    <row r="10" spans="1:8">
      <c r="A10" s="29">
        <v>1</v>
      </c>
      <c r="B10" s="30" t="s">
        <v>18</v>
      </c>
      <c r="C10" s="31"/>
      <c r="D10" s="32" t="s">
        <v>19</v>
      </c>
      <c r="E10" s="33">
        <v>70000</v>
      </c>
      <c r="F10" s="34"/>
      <c r="G10" s="34"/>
      <c r="H10" s="34"/>
    </row>
    <row r="11" spans="1:8" ht="23.25">
      <c r="A11" s="35">
        <v>12</v>
      </c>
      <c r="B11" s="36" t="s">
        <v>20</v>
      </c>
      <c r="C11" s="37" t="s">
        <v>21</v>
      </c>
      <c r="D11" s="38"/>
      <c r="E11" s="23"/>
      <c r="F11" s="39">
        <v>25</v>
      </c>
      <c r="G11" s="40">
        <v>6.55</v>
      </c>
      <c r="H11" s="40">
        <v>0.26200000000000001</v>
      </c>
    </row>
    <row r="12" spans="1:8">
      <c r="A12" s="41"/>
      <c r="B12" s="42"/>
      <c r="C12" s="43"/>
      <c r="D12" s="44"/>
      <c r="E12" s="45"/>
      <c r="F12" s="46"/>
      <c r="G12" s="46"/>
      <c r="H12" s="46"/>
    </row>
    <row r="13" spans="1:8">
      <c r="A13" s="29">
        <v>2</v>
      </c>
      <c r="B13" s="47" t="s">
        <v>22</v>
      </c>
      <c r="C13" s="48"/>
      <c r="D13" s="32" t="s">
        <v>19</v>
      </c>
      <c r="E13" s="33">
        <v>3000</v>
      </c>
      <c r="F13" s="49"/>
      <c r="G13" s="49"/>
      <c r="H13" s="49"/>
    </row>
    <row r="14" spans="1:8">
      <c r="A14" s="41"/>
      <c r="B14" s="50" t="s">
        <v>23</v>
      </c>
      <c r="C14" s="43"/>
      <c r="D14" s="44"/>
      <c r="E14" s="23"/>
      <c r="F14" s="46"/>
      <c r="G14" s="46"/>
      <c r="H14" s="46"/>
    </row>
    <row r="15" spans="1:8">
      <c r="A15" s="41"/>
      <c r="B15" s="51" t="s">
        <v>24</v>
      </c>
      <c r="C15" s="52"/>
      <c r="D15" s="53"/>
      <c r="E15" s="45">
        <v>600</v>
      </c>
      <c r="F15" s="54"/>
      <c r="G15" s="54"/>
      <c r="H15" s="54"/>
    </row>
    <row r="16" spans="1:8">
      <c r="A16" s="35">
        <v>32</v>
      </c>
      <c r="B16" s="36" t="s">
        <v>25</v>
      </c>
      <c r="C16" s="43" t="s">
        <v>26</v>
      </c>
      <c r="D16" s="38"/>
      <c r="E16" s="23">
        <v>600</v>
      </c>
      <c r="F16" s="55" t="s">
        <v>19</v>
      </c>
      <c r="G16" s="56">
        <v>9.5000000000000001E-2</v>
      </c>
      <c r="H16" s="56">
        <v>9.5000000000000001E-2</v>
      </c>
    </row>
    <row r="17" spans="1:8">
      <c r="A17" s="41"/>
      <c r="B17" s="50"/>
      <c r="C17" s="43"/>
      <c r="D17" s="44"/>
      <c r="E17" s="23"/>
      <c r="F17" s="46"/>
      <c r="G17" s="46"/>
      <c r="H17" s="46"/>
    </row>
    <row r="18" spans="1:8">
      <c r="A18" s="41"/>
      <c r="B18" s="51" t="s">
        <v>27</v>
      </c>
      <c r="C18" s="52"/>
      <c r="D18" s="53"/>
      <c r="E18" s="45">
        <v>1400</v>
      </c>
      <c r="F18" s="54"/>
      <c r="G18" s="54"/>
      <c r="H18" s="54"/>
    </row>
    <row r="19" spans="1:8">
      <c r="A19" s="57">
        <v>32</v>
      </c>
      <c r="B19" s="36" t="s">
        <v>25</v>
      </c>
      <c r="C19" s="43" t="s">
        <v>26</v>
      </c>
      <c r="D19" s="44"/>
      <c r="E19" s="23">
        <v>1400</v>
      </c>
      <c r="F19" s="55" t="s">
        <v>19</v>
      </c>
      <c r="G19" s="56">
        <v>9.5000000000000001E-2</v>
      </c>
      <c r="H19" s="56">
        <v>9.5000000000000001E-2</v>
      </c>
    </row>
    <row r="20" spans="1:8">
      <c r="A20" s="41"/>
      <c r="B20" s="58"/>
      <c r="C20" s="43"/>
      <c r="D20" s="44"/>
      <c r="E20" s="23"/>
      <c r="F20" s="46"/>
      <c r="G20" s="46"/>
      <c r="H20" s="46"/>
    </row>
    <row r="21" spans="1:8">
      <c r="A21" s="41"/>
      <c r="B21" s="51" t="s">
        <v>28</v>
      </c>
      <c r="C21" s="52"/>
      <c r="D21" s="53"/>
      <c r="E21" s="45">
        <v>1000</v>
      </c>
      <c r="F21" s="54"/>
      <c r="G21" s="54"/>
      <c r="H21" s="54"/>
    </row>
    <row r="22" spans="1:8">
      <c r="A22" s="57">
        <v>32</v>
      </c>
      <c r="B22" s="36" t="s">
        <v>25</v>
      </c>
      <c r="C22" s="43" t="s">
        <v>26</v>
      </c>
      <c r="D22" s="44"/>
      <c r="E22" s="23">
        <v>1000</v>
      </c>
      <c r="F22" s="55" t="s">
        <v>19</v>
      </c>
      <c r="G22" s="56">
        <v>9.5000000000000001E-2</v>
      </c>
      <c r="H22" s="56">
        <v>9.5000000000000001E-2</v>
      </c>
    </row>
    <row r="23" spans="1:8">
      <c r="A23" s="41"/>
      <c r="B23" s="50"/>
      <c r="C23" s="43"/>
      <c r="D23" s="44"/>
      <c r="E23" s="23"/>
      <c r="F23" s="46"/>
      <c r="G23" s="46"/>
      <c r="H23" s="46"/>
    </row>
    <row r="24" spans="1:8">
      <c r="A24" s="41"/>
      <c r="B24" s="50"/>
      <c r="C24" s="43"/>
      <c r="D24" s="44"/>
      <c r="E24" s="23"/>
      <c r="F24" s="46"/>
      <c r="G24" s="46"/>
      <c r="H24" s="46"/>
    </row>
    <row r="25" spans="1:8">
      <c r="A25" s="29">
        <v>3</v>
      </c>
      <c r="B25" s="47" t="s">
        <v>29</v>
      </c>
      <c r="C25" s="48"/>
      <c r="D25" s="32" t="s">
        <v>19</v>
      </c>
      <c r="E25" s="33">
        <v>12000</v>
      </c>
      <c r="F25" s="49"/>
      <c r="G25" s="49"/>
      <c r="H25" s="49"/>
    </row>
    <row r="26" spans="1:8" ht="23.25">
      <c r="A26" s="57">
        <v>2</v>
      </c>
      <c r="B26" s="50" t="s">
        <v>30</v>
      </c>
      <c r="C26" s="59" t="s">
        <v>31</v>
      </c>
      <c r="D26" s="44" t="s">
        <v>19</v>
      </c>
      <c r="E26" s="23">
        <v>12000</v>
      </c>
      <c r="F26" s="60" t="s">
        <v>32</v>
      </c>
      <c r="G26" s="60">
        <f>H26*50</f>
        <v>4.6500000000000004</v>
      </c>
      <c r="H26" s="60">
        <v>9.2999999999999999E-2</v>
      </c>
    </row>
    <row r="27" spans="1:8">
      <c r="A27" s="41"/>
      <c r="B27" s="36"/>
      <c r="C27" s="43"/>
      <c r="D27" s="44"/>
      <c r="E27" s="45"/>
      <c r="F27" s="46"/>
      <c r="G27" s="46"/>
      <c r="H27" s="46"/>
    </row>
    <row r="28" spans="1:8">
      <c r="A28" s="29">
        <v>4</v>
      </c>
      <c r="B28" s="47" t="s">
        <v>33</v>
      </c>
      <c r="C28" s="48"/>
      <c r="D28" s="32" t="s">
        <v>34</v>
      </c>
      <c r="E28" s="33">
        <v>52000</v>
      </c>
      <c r="F28" s="49"/>
      <c r="G28" s="49"/>
      <c r="H28" s="49"/>
    </row>
    <row r="29" spans="1:8">
      <c r="A29" s="41"/>
      <c r="B29" s="50" t="s">
        <v>23</v>
      </c>
      <c r="C29" s="43"/>
      <c r="D29" s="44"/>
      <c r="E29" s="23"/>
      <c r="F29" s="46"/>
      <c r="G29" s="46"/>
      <c r="H29" s="46"/>
    </row>
    <row r="30" spans="1:8">
      <c r="A30" s="41"/>
      <c r="B30" s="51" t="s">
        <v>35</v>
      </c>
      <c r="C30" s="52"/>
      <c r="D30" s="53"/>
      <c r="E30" s="45">
        <v>10000</v>
      </c>
      <c r="F30" s="54"/>
      <c r="G30" s="54"/>
      <c r="H30" s="54"/>
    </row>
    <row r="31" spans="1:8">
      <c r="A31" s="57">
        <v>32</v>
      </c>
      <c r="B31" s="36" t="s">
        <v>25</v>
      </c>
      <c r="C31" s="43" t="s">
        <v>36</v>
      </c>
      <c r="D31" s="44"/>
      <c r="E31" s="23">
        <v>10000</v>
      </c>
      <c r="F31" s="55" t="s">
        <v>34</v>
      </c>
      <c r="G31" s="56">
        <v>0.315</v>
      </c>
      <c r="H31" s="56">
        <v>0.315</v>
      </c>
    </row>
    <row r="32" spans="1:8">
      <c r="A32" s="41"/>
      <c r="B32" s="36"/>
      <c r="C32" s="61"/>
      <c r="E32" s="23"/>
      <c r="F32" s="46"/>
      <c r="G32" s="62"/>
      <c r="H32" s="62"/>
    </row>
    <row r="33" spans="1:8">
      <c r="A33" s="41"/>
      <c r="B33" s="51" t="s">
        <v>37</v>
      </c>
      <c r="C33" s="52"/>
      <c r="D33" s="53"/>
      <c r="E33" s="45">
        <v>11000</v>
      </c>
      <c r="F33" s="54"/>
      <c r="G33" s="54"/>
      <c r="H33" s="54"/>
    </row>
    <row r="34" spans="1:8">
      <c r="A34" s="57">
        <v>32</v>
      </c>
      <c r="B34" s="36" t="s">
        <v>25</v>
      </c>
      <c r="C34" s="43" t="s">
        <v>36</v>
      </c>
      <c r="D34" s="44"/>
      <c r="E34" s="23">
        <v>11000</v>
      </c>
      <c r="F34" s="55" t="s">
        <v>34</v>
      </c>
      <c r="G34" s="56">
        <v>0.315</v>
      </c>
      <c r="H34" s="56">
        <v>0.315</v>
      </c>
    </row>
    <row r="35" spans="1:8">
      <c r="A35" s="41"/>
      <c r="B35" s="51"/>
      <c r="C35" s="61"/>
      <c r="D35" s="44"/>
      <c r="E35" s="23"/>
      <c r="F35" s="46"/>
      <c r="G35" s="62"/>
      <c r="H35" s="62"/>
    </row>
    <row r="36" spans="1:8">
      <c r="A36" s="41"/>
      <c r="B36" s="51" t="s">
        <v>38</v>
      </c>
      <c r="C36" s="52"/>
      <c r="D36" s="53"/>
      <c r="E36" s="45">
        <v>13000</v>
      </c>
      <c r="F36" s="54"/>
      <c r="G36" s="54"/>
      <c r="H36" s="54"/>
    </row>
    <row r="37" spans="1:8">
      <c r="A37" s="57">
        <v>32</v>
      </c>
      <c r="B37" s="36" t="s">
        <v>25</v>
      </c>
      <c r="C37" s="43" t="s">
        <v>36</v>
      </c>
      <c r="D37" s="44"/>
      <c r="E37" s="23">
        <v>13000</v>
      </c>
      <c r="F37" s="55" t="s">
        <v>34</v>
      </c>
      <c r="G37" s="56">
        <v>0.315</v>
      </c>
      <c r="H37" s="56">
        <v>0.315</v>
      </c>
    </row>
    <row r="38" spans="1:8">
      <c r="A38" s="41"/>
      <c r="B38" s="51"/>
      <c r="C38" s="61"/>
      <c r="D38" s="44"/>
      <c r="E38" s="23"/>
      <c r="F38" s="46"/>
      <c r="G38" s="46"/>
      <c r="H38" s="46"/>
    </row>
    <row r="39" spans="1:8">
      <c r="A39" s="41"/>
      <c r="B39" s="51" t="s">
        <v>39</v>
      </c>
      <c r="C39" s="52"/>
      <c r="D39" s="53"/>
      <c r="E39" s="45">
        <v>11000</v>
      </c>
      <c r="F39" s="54"/>
      <c r="G39" s="54"/>
      <c r="H39" s="54"/>
    </row>
    <row r="40" spans="1:8">
      <c r="A40" s="57">
        <v>32</v>
      </c>
      <c r="B40" s="36" t="s">
        <v>25</v>
      </c>
      <c r="C40" s="43" t="s">
        <v>36</v>
      </c>
      <c r="D40" s="44"/>
      <c r="E40" s="23">
        <v>11000</v>
      </c>
      <c r="F40" s="55" t="s">
        <v>34</v>
      </c>
      <c r="G40" s="56">
        <v>0.315</v>
      </c>
      <c r="H40" s="56">
        <v>0.315</v>
      </c>
    </row>
    <row r="41" spans="1:8">
      <c r="A41" s="41"/>
      <c r="B41" s="51"/>
      <c r="C41" s="61"/>
      <c r="D41" s="44"/>
      <c r="E41" s="23"/>
      <c r="F41" s="46"/>
      <c r="G41" s="46"/>
      <c r="H41" s="46"/>
    </row>
    <row r="42" spans="1:8">
      <c r="A42" s="41"/>
      <c r="B42" s="51" t="s">
        <v>40</v>
      </c>
      <c r="C42" s="52"/>
      <c r="D42" s="53"/>
      <c r="E42" s="45">
        <v>7000</v>
      </c>
      <c r="F42" s="54"/>
      <c r="G42" s="54"/>
      <c r="H42" s="54"/>
    </row>
    <row r="43" spans="1:8">
      <c r="A43" s="57">
        <v>32</v>
      </c>
      <c r="B43" s="36" t="s">
        <v>25</v>
      </c>
      <c r="C43" s="43" t="s">
        <v>36</v>
      </c>
      <c r="D43" s="44"/>
      <c r="E43" s="23">
        <v>7000</v>
      </c>
      <c r="F43" s="55" t="s">
        <v>34</v>
      </c>
      <c r="G43" s="56">
        <v>0.315</v>
      </c>
      <c r="H43" s="56">
        <v>0.315</v>
      </c>
    </row>
    <row r="44" spans="1:8">
      <c r="A44" s="41"/>
      <c r="B44" s="50"/>
      <c r="C44" s="43"/>
      <c r="D44" s="44"/>
      <c r="E44" s="45"/>
      <c r="F44" s="46"/>
      <c r="G44" s="46"/>
      <c r="H44" s="46"/>
    </row>
    <row r="45" spans="1:8">
      <c r="A45" s="29">
        <v>5</v>
      </c>
      <c r="B45" s="47" t="s">
        <v>41</v>
      </c>
      <c r="C45" s="48"/>
      <c r="D45" s="32" t="s">
        <v>19</v>
      </c>
      <c r="E45" s="33">
        <v>136000</v>
      </c>
      <c r="F45" s="49"/>
      <c r="G45" s="49"/>
      <c r="H45" s="49"/>
    </row>
    <row r="46" spans="1:8">
      <c r="A46" s="41"/>
      <c r="B46" s="50" t="s">
        <v>23</v>
      </c>
      <c r="C46" s="43"/>
      <c r="D46" s="44"/>
      <c r="E46" s="23"/>
      <c r="F46" s="46"/>
      <c r="G46" s="46"/>
      <c r="H46" s="46"/>
    </row>
    <row r="47" spans="1:8">
      <c r="A47" s="41"/>
      <c r="B47" s="51" t="s">
        <v>42</v>
      </c>
      <c r="C47" s="52"/>
      <c r="D47" s="53"/>
      <c r="E47" s="45">
        <v>100000</v>
      </c>
      <c r="F47" s="54"/>
      <c r="G47" s="54"/>
      <c r="H47" s="54"/>
    </row>
    <row r="48" spans="1:8">
      <c r="A48" s="57">
        <v>32</v>
      </c>
      <c r="B48" s="36" t="s">
        <v>25</v>
      </c>
      <c r="C48" s="43" t="s">
        <v>36</v>
      </c>
      <c r="D48" s="44"/>
      <c r="E48" s="23">
        <v>100000</v>
      </c>
      <c r="F48" s="55" t="s">
        <v>43</v>
      </c>
      <c r="G48" s="56">
        <v>4.4000000000000004</v>
      </c>
      <c r="H48" s="56">
        <v>4.3999999999999997E-2</v>
      </c>
    </row>
    <row r="49" spans="1:8">
      <c r="A49" s="41"/>
      <c r="B49" s="36"/>
      <c r="C49" s="43"/>
      <c r="D49" s="44"/>
      <c r="E49" s="23"/>
      <c r="F49" s="46"/>
      <c r="G49" s="46"/>
      <c r="H49" s="46"/>
    </row>
    <row r="50" spans="1:8">
      <c r="A50" s="41"/>
      <c r="B50" s="51" t="s">
        <v>44</v>
      </c>
      <c r="C50" s="52"/>
      <c r="D50" s="53"/>
      <c r="E50" s="45">
        <v>1000</v>
      </c>
      <c r="F50" s="54"/>
      <c r="G50" s="54"/>
      <c r="H50" s="54"/>
    </row>
    <row r="51" spans="1:8">
      <c r="A51" s="57">
        <v>32</v>
      </c>
      <c r="B51" s="36" t="s">
        <v>25</v>
      </c>
      <c r="C51" s="43" t="s">
        <v>36</v>
      </c>
      <c r="D51" s="44"/>
      <c r="E51" s="23">
        <v>1000</v>
      </c>
      <c r="F51" s="55" t="s">
        <v>43</v>
      </c>
      <c r="G51" s="56">
        <v>4.4000000000000004</v>
      </c>
      <c r="H51" s="56">
        <v>4.3999999999999997E-2</v>
      </c>
    </row>
    <row r="52" spans="1:8">
      <c r="A52" s="41"/>
      <c r="B52" s="50"/>
      <c r="C52" s="43"/>
      <c r="D52" s="44"/>
      <c r="E52" s="23"/>
      <c r="F52" s="46"/>
      <c r="G52" s="46"/>
      <c r="H52" s="46"/>
    </row>
    <row r="53" spans="1:8">
      <c r="A53" s="41"/>
      <c r="B53" s="51" t="s">
        <v>45</v>
      </c>
      <c r="C53" s="52"/>
      <c r="D53" s="53"/>
      <c r="E53" s="45">
        <v>35000</v>
      </c>
      <c r="F53" s="54"/>
      <c r="G53" s="54"/>
      <c r="H53" s="54"/>
    </row>
    <row r="54" spans="1:8">
      <c r="A54" s="57">
        <v>32</v>
      </c>
      <c r="B54" s="36" t="s">
        <v>25</v>
      </c>
      <c r="C54" s="43" t="s">
        <v>36</v>
      </c>
      <c r="D54" s="44"/>
      <c r="E54" s="23">
        <v>35000</v>
      </c>
      <c r="F54" s="55" t="s">
        <v>43</v>
      </c>
      <c r="G54" s="56">
        <v>4.4000000000000004</v>
      </c>
      <c r="H54" s="56">
        <v>4.3999999999999997E-2</v>
      </c>
    </row>
    <row r="55" spans="1:8">
      <c r="A55" s="41"/>
      <c r="B55" s="63"/>
      <c r="C55" s="43"/>
      <c r="D55" s="44"/>
      <c r="E55" s="23"/>
      <c r="F55" s="46"/>
      <c r="G55" s="46"/>
      <c r="H55" s="46"/>
    </row>
    <row r="56" spans="1:8">
      <c r="A56" s="29">
        <v>6</v>
      </c>
      <c r="B56" s="47" t="s">
        <v>46</v>
      </c>
      <c r="C56" s="48"/>
      <c r="D56" s="32" t="s">
        <v>19</v>
      </c>
      <c r="E56" s="33">
        <v>60000</v>
      </c>
      <c r="F56" s="49"/>
      <c r="G56" s="49"/>
      <c r="H56" s="49"/>
    </row>
    <row r="57" spans="1:8" ht="23.25">
      <c r="A57" s="57">
        <v>12</v>
      </c>
      <c r="B57" s="36" t="s">
        <v>20</v>
      </c>
      <c r="C57" s="37" t="s">
        <v>21</v>
      </c>
      <c r="D57" s="44" t="s">
        <v>19</v>
      </c>
      <c r="E57" s="64">
        <v>60000</v>
      </c>
      <c r="F57" s="39">
        <v>100</v>
      </c>
      <c r="G57" s="40">
        <v>0.6</v>
      </c>
      <c r="H57" s="40">
        <v>6.0000000000000001E-3</v>
      </c>
    </row>
    <row r="58" spans="1:8">
      <c r="A58" s="41"/>
      <c r="B58" s="51"/>
      <c r="C58" s="43"/>
      <c r="D58" s="44"/>
      <c r="E58" s="45"/>
      <c r="F58" s="46"/>
      <c r="G58" s="46"/>
      <c r="H58" s="46"/>
    </row>
    <row r="59" spans="1:8">
      <c r="A59" s="29">
        <v>7</v>
      </c>
      <c r="B59" s="47" t="s">
        <v>47</v>
      </c>
      <c r="C59" s="48"/>
      <c r="D59" s="32" t="s">
        <v>34</v>
      </c>
      <c r="E59" s="33">
        <v>2000</v>
      </c>
      <c r="F59" s="49"/>
      <c r="G59" s="49"/>
      <c r="H59" s="49"/>
    </row>
    <row r="60" spans="1:8">
      <c r="A60" s="41"/>
      <c r="B60" s="51" t="s">
        <v>48</v>
      </c>
      <c r="C60" s="52"/>
      <c r="D60" s="53"/>
      <c r="E60" s="45"/>
      <c r="F60" s="46"/>
      <c r="G60" s="46"/>
      <c r="H60" s="46"/>
    </row>
    <row r="61" spans="1:8">
      <c r="A61" s="41"/>
      <c r="B61" s="51" t="s">
        <v>49</v>
      </c>
      <c r="C61" s="43"/>
      <c r="D61" s="53"/>
      <c r="E61" s="45">
        <v>1000</v>
      </c>
      <c r="F61" s="46"/>
      <c r="G61" s="46"/>
      <c r="H61" s="46"/>
    </row>
    <row r="62" spans="1:8">
      <c r="A62" s="57">
        <v>24</v>
      </c>
      <c r="B62" s="36" t="s">
        <v>50</v>
      </c>
      <c r="C62" s="65" t="s">
        <v>51</v>
      </c>
      <c r="D62" s="66"/>
      <c r="E62" s="67">
        <v>1000</v>
      </c>
      <c r="F62" s="68" t="s">
        <v>52</v>
      </c>
      <c r="G62" s="69">
        <v>1.52</v>
      </c>
      <c r="H62" s="69">
        <v>0.76</v>
      </c>
    </row>
    <row r="63" spans="1:8">
      <c r="A63" s="41"/>
      <c r="B63" s="51"/>
      <c r="C63" s="43"/>
      <c r="D63" s="53"/>
      <c r="E63" s="45"/>
      <c r="F63" s="46"/>
      <c r="G63" s="46"/>
      <c r="H63" s="46"/>
    </row>
    <row r="64" spans="1:8">
      <c r="A64" s="41"/>
      <c r="B64" s="70" t="s">
        <v>53</v>
      </c>
      <c r="C64" s="52"/>
      <c r="D64" s="44"/>
      <c r="E64" s="45">
        <v>2000</v>
      </c>
      <c r="F64" s="46"/>
      <c r="G64" s="46"/>
      <c r="H64" s="46"/>
    </row>
    <row r="65" spans="1:8">
      <c r="A65" s="57">
        <v>24</v>
      </c>
      <c r="B65" s="36" t="s">
        <v>50</v>
      </c>
      <c r="C65" s="65" t="s">
        <v>51</v>
      </c>
      <c r="D65" s="66"/>
      <c r="E65" s="67">
        <v>2000</v>
      </c>
      <c r="F65" s="68" t="s">
        <v>52</v>
      </c>
      <c r="G65" s="69">
        <v>1.52</v>
      </c>
      <c r="H65" s="69">
        <v>0.76</v>
      </c>
    </row>
    <row r="66" spans="1:8">
      <c r="A66" s="41"/>
      <c r="B66" s="70"/>
      <c r="C66" s="52"/>
      <c r="D66" s="44"/>
      <c r="E66" s="45"/>
      <c r="F66" s="46"/>
      <c r="G66" s="46"/>
      <c r="H66" s="46"/>
    </row>
    <row r="67" spans="1:8">
      <c r="A67" s="29">
        <v>8</v>
      </c>
      <c r="B67" s="47" t="s">
        <v>54</v>
      </c>
      <c r="C67" s="48"/>
      <c r="D67" s="32" t="s">
        <v>19</v>
      </c>
      <c r="E67" s="33">
        <v>72000</v>
      </c>
      <c r="F67" s="49"/>
      <c r="G67" s="49"/>
      <c r="H67" s="49"/>
    </row>
    <row r="68" spans="1:8">
      <c r="A68" s="57">
        <v>30</v>
      </c>
      <c r="B68" s="36" t="s">
        <v>55</v>
      </c>
      <c r="C68" s="43" t="s">
        <v>56</v>
      </c>
      <c r="D68" s="44" t="s">
        <v>19</v>
      </c>
      <c r="E68" s="23">
        <v>72000</v>
      </c>
      <c r="F68" s="71">
        <v>100</v>
      </c>
      <c r="G68" s="71">
        <f>MMULT(H68,F68)</f>
        <v>2</v>
      </c>
      <c r="H68" s="71">
        <v>0.02</v>
      </c>
    </row>
    <row r="69" spans="1:8">
      <c r="A69" s="41"/>
      <c r="B69" s="51"/>
      <c r="C69" s="52"/>
      <c r="D69" s="44"/>
      <c r="E69" s="45"/>
      <c r="F69" s="46"/>
      <c r="G69" s="46"/>
      <c r="H69" s="46"/>
    </row>
    <row r="70" spans="1:8">
      <c r="A70" s="29">
        <v>9</v>
      </c>
      <c r="B70" s="47" t="s">
        <v>57</v>
      </c>
      <c r="C70" s="48"/>
      <c r="D70" s="32" t="s">
        <v>19</v>
      </c>
      <c r="E70" s="33">
        <v>7000</v>
      </c>
      <c r="F70" s="49"/>
      <c r="G70" s="49"/>
      <c r="H70" s="49"/>
    </row>
    <row r="71" spans="1:8">
      <c r="A71" s="41"/>
      <c r="B71" s="51" t="s">
        <v>58</v>
      </c>
      <c r="C71" s="52"/>
      <c r="D71" s="53"/>
      <c r="E71" s="45">
        <v>2000</v>
      </c>
      <c r="F71" s="54"/>
      <c r="G71" s="54"/>
      <c r="H71" s="54"/>
    </row>
    <row r="72" spans="1:8">
      <c r="A72" s="57">
        <v>30</v>
      </c>
      <c r="B72" s="36" t="s">
        <v>55</v>
      </c>
      <c r="C72" s="43" t="s">
        <v>59</v>
      </c>
      <c r="D72" s="44"/>
      <c r="E72" s="23">
        <v>2000</v>
      </c>
      <c r="F72" s="71">
        <v>100</v>
      </c>
      <c r="G72" s="71">
        <f>MMULT(H72,F72)</f>
        <v>40</v>
      </c>
      <c r="H72" s="71">
        <v>0.4</v>
      </c>
    </row>
    <row r="73" spans="1:8">
      <c r="A73" s="41"/>
      <c r="B73" s="36"/>
      <c r="C73" s="43"/>
      <c r="D73" s="53"/>
      <c r="E73" s="45"/>
      <c r="F73" s="46"/>
      <c r="G73" s="46"/>
      <c r="H73" s="46"/>
    </row>
    <row r="74" spans="1:8">
      <c r="A74" s="41"/>
      <c r="B74" s="51" t="s">
        <v>60</v>
      </c>
      <c r="C74" s="52"/>
      <c r="D74" s="53"/>
      <c r="E74" s="45">
        <v>5000</v>
      </c>
      <c r="F74" s="54"/>
      <c r="G74" s="54"/>
      <c r="H74" s="54"/>
    </row>
    <row r="75" spans="1:8">
      <c r="A75" s="57">
        <v>7</v>
      </c>
      <c r="B75" s="50" t="s">
        <v>61</v>
      </c>
      <c r="C75" s="72" t="s">
        <v>62</v>
      </c>
      <c r="D75" s="44"/>
      <c r="E75" s="23">
        <v>5000</v>
      </c>
      <c r="F75" s="60">
        <v>200</v>
      </c>
      <c r="G75" s="56">
        <v>67.2</v>
      </c>
      <c r="H75" s="56">
        <v>0.33600000000000002</v>
      </c>
    </row>
    <row r="76" spans="1:8">
      <c r="A76" s="41"/>
      <c r="B76" s="51"/>
      <c r="C76" s="43"/>
      <c r="D76" s="44"/>
      <c r="E76" s="45"/>
      <c r="F76" s="46"/>
      <c r="G76" s="46"/>
      <c r="H76" s="46"/>
    </row>
    <row r="77" spans="1:8">
      <c r="A77" s="29">
        <v>10</v>
      </c>
      <c r="B77" s="47" t="s">
        <v>63</v>
      </c>
      <c r="C77" s="48"/>
      <c r="D77" s="32" t="s">
        <v>19</v>
      </c>
      <c r="E77" s="33">
        <v>3600</v>
      </c>
      <c r="F77" s="49"/>
      <c r="G77" s="49"/>
      <c r="H77" s="49"/>
    </row>
    <row r="78" spans="1:8">
      <c r="A78" s="41"/>
      <c r="B78" s="50" t="s">
        <v>23</v>
      </c>
      <c r="C78" s="43"/>
      <c r="D78" s="44"/>
      <c r="E78" s="23"/>
      <c r="F78" s="46"/>
      <c r="G78" s="46"/>
      <c r="H78" s="46"/>
    </row>
    <row r="79" spans="1:8">
      <c r="A79" s="41"/>
      <c r="B79" s="51" t="s">
        <v>64</v>
      </c>
      <c r="C79" s="52"/>
      <c r="D79" s="53"/>
      <c r="E79" s="45">
        <v>1200</v>
      </c>
      <c r="F79" s="54"/>
      <c r="G79" s="54"/>
      <c r="H79" s="54"/>
    </row>
    <row r="80" spans="1:8">
      <c r="A80" s="57">
        <v>32</v>
      </c>
      <c r="B80" s="36" t="s">
        <v>25</v>
      </c>
      <c r="C80" s="43" t="s">
        <v>65</v>
      </c>
      <c r="D80" s="44"/>
      <c r="E80" s="23">
        <v>1200</v>
      </c>
      <c r="F80" s="55" t="s">
        <v>19</v>
      </c>
      <c r="G80" s="56">
        <v>0.55900000000000005</v>
      </c>
      <c r="H80" s="56">
        <v>0.55900000000000005</v>
      </c>
    </row>
    <row r="81" spans="1:8">
      <c r="A81" s="41"/>
      <c r="B81" s="36"/>
      <c r="C81" s="52"/>
      <c r="D81" s="44"/>
      <c r="E81" s="23"/>
      <c r="F81" s="46"/>
      <c r="G81" s="46"/>
      <c r="H81" s="46"/>
    </row>
    <row r="82" spans="1:8">
      <c r="A82" s="41"/>
      <c r="B82" s="51" t="s">
        <v>66</v>
      </c>
      <c r="C82" s="52"/>
      <c r="D82" s="53"/>
      <c r="E82" s="45">
        <v>1200</v>
      </c>
      <c r="F82" s="54"/>
      <c r="G82" s="54"/>
      <c r="H82" s="54"/>
    </row>
    <row r="83" spans="1:8">
      <c r="A83" s="57">
        <v>32</v>
      </c>
      <c r="B83" s="36" t="s">
        <v>25</v>
      </c>
      <c r="C83" s="43" t="s">
        <v>65</v>
      </c>
      <c r="D83" s="44"/>
      <c r="E83" s="23">
        <v>1200</v>
      </c>
      <c r="F83" s="55" t="s">
        <v>19</v>
      </c>
      <c r="G83" s="56">
        <v>0.69</v>
      </c>
      <c r="H83" s="56">
        <v>0.69</v>
      </c>
    </row>
    <row r="84" spans="1:8">
      <c r="A84" s="41"/>
      <c r="B84" s="50"/>
      <c r="C84" s="73"/>
      <c r="D84" s="74"/>
      <c r="E84" s="23"/>
      <c r="F84" s="46"/>
      <c r="G84" s="46"/>
      <c r="H84" s="46"/>
    </row>
    <row r="85" spans="1:8">
      <c r="A85" s="41"/>
      <c r="B85" s="70" t="s">
        <v>67</v>
      </c>
      <c r="C85" s="75"/>
      <c r="D85" s="76"/>
      <c r="E85" s="45">
        <v>1200</v>
      </c>
      <c r="F85" s="45"/>
      <c r="G85" s="45"/>
      <c r="H85" s="45"/>
    </row>
    <row r="86" spans="1:8">
      <c r="A86" s="57">
        <v>32</v>
      </c>
      <c r="B86" s="36" t="s">
        <v>25</v>
      </c>
      <c r="C86" s="43" t="s">
        <v>65</v>
      </c>
      <c r="D86" s="77"/>
      <c r="E86" s="23">
        <v>1200</v>
      </c>
      <c r="F86" s="55" t="s">
        <v>19</v>
      </c>
      <c r="G86" s="56">
        <v>0.89</v>
      </c>
      <c r="H86" s="56">
        <v>0.89</v>
      </c>
    </row>
    <row r="87" spans="1:8">
      <c r="A87" s="41"/>
      <c r="B87" s="36"/>
      <c r="C87" s="78"/>
      <c r="D87" s="79"/>
      <c r="E87" s="23"/>
      <c r="F87" s="46"/>
      <c r="G87" s="46"/>
      <c r="H87" s="46"/>
    </row>
    <row r="88" spans="1:8">
      <c r="A88" s="29">
        <v>11</v>
      </c>
      <c r="B88" s="47" t="s">
        <v>68</v>
      </c>
      <c r="C88" s="48"/>
      <c r="D88" s="32" t="s">
        <v>19</v>
      </c>
      <c r="E88" s="33">
        <v>16000</v>
      </c>
      <c r="F88" s="49"/>
      <c r="G88" s="49"/>
      <c r="H88" s="49"/>
    </row>
    <row r="89" spans="1:8">
      <c r="A89" s="41"/>
      <c r="B89" s="50" t="s">
        <v>23</v>
      </c>
      <c r="C89" s="43"/>
      <c r="D89" s="44"/>
      <c r="E89" s="23"/>
      <c r="F89" s="46"/>
      <c r="G89" s="46"/>
      <c r="H89" s="46"/>
    </row>
    <row r="90" spans="1:8">
      <c r="A90" s="41"/>
      <c r="B90" s="51" t="s">
        <v>69</v>
      </c>
      <c r="C90" s="52"/>
      <c r="D90" s="53"/>
      <c r="E90" s="45">
        <v>500</v>
      </c>
      <c r="F90" s="54"/>
      <c r="G90" s="54"/>
      <c r="H90" s="54"/>
    </row>
    <row r="91" spans="1:8">
      <c r="A91" s="57">
        <v>12</v>
      </c>
      <c r="B91" s="36" t="s">
        <v>20</v>
      </c>
      <c r="C91" s="37" t="s">
        <v>70</v>
      </c>
      <c r="D91" s="44"/>
      <c r="E91" s="64">
        <v>500</v>
      </c>
      <c r="F91" s="39">
        <v>1</v>
      </c>
      <c r="G91" s="40">
        <v>0.13200000000000001</v>
      </c>
      <c r="H91" s="40">
        <v>0.13200000000000001</v>
      </c>
    </row>
    <row r="92" spans="1:8">
      <c r="A92" s="41"/>
      <c r="B92" s="36"/>
      <c r="C92" s="43"/>
      <c r="D92" s="44"/>
      <c r="E92" s="23"/>
      <c r="F92" s="46"/>
      <c r="G92" s="46"/>
      <c r="H92" s="46"/>
    </row>
    <row r="93" spans="1:8">
      <c r="A93" s="41"/>
      <c r="B93" s="51" t="s">
        <v>71</v>
      </c>
      <c r="C93" s="52"/>
      <c r="D93" s="53"/>
      <c r="E93" s="45">
        <v>1500</v>
      </c>
      <c r="F93" s="54"/>
      <c r="G93" s="54"/>
      <c r="H93" s="54"/>
    </row>
    <row r="94" spans="1:8">
      <c r="A94" s="57">
        <v>12</v>
      </c>
      <c r="B94" s="36" t="s">
        <v>20</v>
      </c>
      <c r="C94" s="37" t="s">
        <v>70</v>
      </c>
      <c r="D94" s="44"/>
      <c r="E94" s="64">
        <v>1500</v>
      </c>
      <c r="F94" s="39">
        <v>1</v>
      </c>
      <c r="G94" s="40">
        <v>0.14000000000000001</v>
      </c>
      <c r="H94" s="40">
        <v>0.14000000000000001</v>
      </c>
    </row>
    <row r="95" spans="1:8">
      <c r="A95" s="41"/>
      <c r="B95" s="50"/>
      <c r="C95" s="52"/>
      <c r="D95" s="44"/>
      <c r="E95" s="23"/>
      <c r="F95" s="46"/>
      <c r="G95" s="46"/>
      <c r="H95" s="46"/>
    </row>
    <row r="96" spans="1:8">
      <c r="A96" s="41"/>
      <c r="B96" s="51" t="s">
        <v>72</v>
      </c>
      <c r="C96" s="52"/>
      <c r="D96" s="53"/>
      <c r="E96" s="45">
        <v>9000</v>
      </c>
      <c r="F96" s="54"/>
      <c r="G96" s="54"/>
      <c r="H96" s="54"/>
    </row>
    <row r="97" spans="1:8">
      <c r="A97" s="57">
        <v>14</v>
      </c>
      <c r="B97" s="36" t="s">
        <v>73</v>
      </c>
      <c r="C97" s="43" t="s">
        <v>74</v>
      </c>
      <c r="D97" s="44"/>
      <c r="E97" s="23">
        <v>9000</v>
      </c>
      <c r="F97" s="55" t="s">
        <v>75</v>
      </c>
      <c r="G97" s="60">
        <v>4.2359999999999998</v>
      </c>
      <c r="H97" s="60">
        <v>0.35299999999999998</v>
      </c>
    </row>
    <row r="98" spans="1:8">
      <c r="A98" s="41"/>
      <c r="B98" s="50"/>
      <c r="C98" s="43"/>
      <c r="D98" s="44"/>
      <c r="E98" s="23"/>
      <c r="F98" s="46"/>
      <c r="G98" s="46"/>
      <c r="H98" s="46"/>
    </row>
    <row r="99" spans="1:8">
      <c r="A99" s="41"/>
      <c r="B99" s="70" t="s">
        <v>76</v>
      </c>
      <c r="C99" s="52"/>
      <c r="D99" s="53"/>
      <c r="E99" s="45">
        <v>5000</v>
      </c>
      <c r="F99" s="45"/>
      <c r="G99" s="45"/>
      <c r="H99" s="45"/>
    </row>
    <row r="100" spans="1:8">
      <c r="A100" s="57">
        <v>32</v>
      </c>
      <c r="B100" s="36" t="s">
        <v>25</v>
      </c>
      <c r="C100" s="43" t="s">
        <v>77</v>
      </c>
      <c r="D100" s="44"/>
      <c r="E100" s="23">
        <v>5000</v>
      </c>
      <c r="F100" s="55" t="s">
        <v>75</v>
      </c>
      <c r="G100" s="56">
        <v>7.44</v>
      </c>
      <c r="H100" s="56">
        <v>0.62</v>
      </c>
    </row>
    <row r="101" spans="1:8">
      <c r="A101" s="41"/>
      <c r="B101" s="63"/>
      <c r="C101" s="43"/>
      <c r="D101" s="44"/>
      <c r="E101" s="23"/>
      <c r="F101" s="46"/>
      <c r="G101" s="46"/>
      <c r="H101" s="46"/>
    </row>
    <row r="102" spans="1:8">
      <c r="A102" s="29">
        <v>12</v>
      </c>
      <c r="B102" s="47" t="s">
        <v>78</v>
      </c>
      <c r="C102" s="48"/>
      <c r="D102" s="32" t="s">
        <v>19</v>
      </c>
      <c r="E102" s="33">
        <v>150</v>
      </c>
      <c r="F102" s="49"/>
      <c r="G102" s="49"/>
      <c r="H102" s="49"/>
    </row>
    <row r="103" spans="1:8">
      <c r="A103" s="41"/>
      <c r="B103" s="50" t="s">
        <v>48</v>
      </c>
      <c r="C103" s="43"/>
      <c r="D103" s="44"/>
      <c r="E103" s="23"/>
      <c r="F103" s="46"/>
      <c r="G103" s="46"/>
      <c r="H103" s="46"/>
    </row>
    <row r="104" spans="1:8">
      <c r="A104" s="41"/>
      <c r="B104" s="51" t="s">
        <v>79</v>
      </c>
      <c r="C104" s="52"/>
      <c r="D104" s="53"/>
      <c r="E104" s="45">
        <v>50</v>
      </c>
      <c r="F104" s="54"/>
      <c r="G104" s="54"/>
      <c r="H104" s="54"/>
    </row>
    <row r="105" spans="1:8">
      <c r="A105" s="57">
        <v>22</v>
      </c>
      <c r="B105" s="36" t="s">
        <v>80</v>
      </c>
      <c r="C105" s="80" t="s">
        <v>81</v>
      </c>
      <c r="D105" s="81"/>
      <c r="E105" s="82">
        <v>50</v>
      </c>
      <c r="F105" s="83">
        <v>1</v>
      </c>
      <c r="G105" s="84">
        <f>SUM(H105*F105)</f>
        <v>0.36</v>
      </c>
      <c r="H105" s="84">
        <v>0.36</v>
      </c>
    </row>
    <row r="106" spans="1:8">
      <c r="A106" s="41"/>
      <c r="B106" s="36"/>
      <c r="C106" s="52"/>
      <c r="D106" s="44"/>
      <c r="E106" s="23"/>
      <c r="F106" s="46"/>
      <c r="G106" s="46"/>
      <c r="H106" s="46"/>
    </row>
    <row r="107" spans="1:8">
      <c r="A107" s="41"/>
      <c r="B107" s="70" t="s">
        <v>82</v>
      </c>
      <c r="C107" s="52"/>
      <c r="D107" s="53"/>
      <c r="E107" s="45">
        <v>100</v>
      </c>
      <c r="F107" s="45"/>
      <c r="G107" s="45"/>
      <c r="H107" s="45"/>
    </row>
    <row r="108" spans="1:8">
      <c r="A108" s="57">
        <v>22</v>
      </c>
      <c r="B108" s="36" t="s">
        <v>80</v>
      </c>
      <c r="C108" s="80" t="s">
        <v>81</v>
      </c>
      <c r="D108" s="81"/>
      <c r="E108" s="82">
        <v>100</v>
      </c>
      <c r="F108" s="83">
        <v>1</v>
      </c>
      <c r="G108" s="84">
        <f>SUM(H108*F108)</f>
        <v>0.45</v>
      </c>
      <c r="H108" s="84">
        <v>0.45</v>
      </c>
    </row>
    <row r="109" spans="1:8">
      <c r="A109" s="41"/>
      <c r="B109" s="63"/>
      <c r="C109" s="52"/>
      <c r="D109" s="44"/>
      <c r="E109" s="45"/>
      <c r="F109" s="46"/>
      <c r="G109" s="46"/>
      <c r="H109" s="46"/>
    </row>
    <row r="110" spans="1:8">
      <c r="A110" s="29">
        <v>13</v>
      </c>
      <c r="B110" s="47" t="s">
        <v>83</v>
      </c>
      <c r="C110" s="48"/>
      <c r="D110" s="32" t="s">
        <v>19</v>
      </c>
      <c r="E110" s="33">
        <v>9600</v>
      </c>
      <c r="F110" s="49"/>
      <c r="G110" s="49"/>
      <c r="H110" s="49"/>
    </row>
    <row r="111" spans="1:8">
      <c r="A111" s="41"/>
      <c r="B111" s="50" t="s">
        <v>84</v>
      </c>
      <c r="C111" s="43"/>
      <c r="D111" s="44"/>
      <c r="E111" s="45"/>
      <c r="F111" s="46"/>
      <c r="G111" s="46"/>
      <c r="H111" s="46"/>
    </row>
    <row r="112" spans="1:8">
      <c r="A112" s="41"/>
      <c r="B112" s="70" t="s">
        <v>85</v>
      </c>
      <c r="C112" s="52"/>
      <c r="D112" s="53"/>
      <c r="E112" s="45">
        <v>3000</v>
      </c>
      <c r="F112" s="45"/>
      <c r="G112" s="45"/>
      <c r="H112" s="45"/>
    </row>
    <row r="113" spans="1:8">
      <c r="A113" s="57">
        <v>32</v>
      </c>
      <c r="B113" s="36" t="s">
        <v>25</v>
      </c>
      <c r="C113" s="43" t="s">
        <v>86</v>
      </c>
      <c r="D113" s="44"/>
      <c r="E113" s="23">
        <v>3000</v>
      </c>
      <c r="F113" s="55" t="s">
        <v>19</v>
      </c>
      <c r="G113" s="56">
        <v>0.69</v>
      </c>
      <c r="H113" s="56">
        <v>0.69</v>
      </c>
    </row>
    <row r="114" spans="1:8">
      <c r="A114" s="41"/>
      <c r="B114" s="63"/>
      <c r="C114" s="52"/>
      <c r="D114" s="44"/>
      <c r="E114" s="23"/>
      <c r="F114" s="46"/>
      <c r="G114" s="46"/>
      <c r="H114" s="46"/>
    </row>
    <row r="115" spans="1:8">
      <c r="A115" s="41"/>
      <c r="B115" s="70" t="s">
        <v>87</v>
      </c>
      <c r="C115" s="52"/>
      <c r="D115" s="53"/>
      <c r="E115" s="45">
        <v>6600</v>
      </c>
      <c r="F115" s="45"/>
      <c r="G115" s="45"/>
      <c r="H115" s="45"/>
    </row>
    <row r="116" spans="1:8">
      <c r="A116" s="57">
        <v>32</v>
      </c>
      <c r="B116" s="36" t="s">
        <v>25</v>
      </c>
      <c r="C116" s="43" t="s">
        <v>86</v>
      </c>
      <c r="D116" s="44"/>
      <c r="E116" s="23">
        <v>6600</v>
      </c>
      <c r="F116" s="55" t="s">
        <v>19</v>
      </c>
      <c r="G116" s="56">
        <v>1.1519999999999999</v>
      </c>
      <c r="H116" s="56">
        <v>1.1519999999999999</v>
      </c>
    </row>
    <row r="117" spans="1:8">
      <c r="A117" s="41"/>
      <c r="B117" s="36"/>
      <c r="C117" s="52"/>
      <c r="D117" s="44"/>
      <c r="E117" s="23"/>
      <c r="F117" s="85"/>
      <c r="G117" s="62"/>
      <c r="H117" s="62"/>
    </row>
    <row r="118" spans="1:8">
      <c r="A118" s="41"/>
      <c r="B118" s="50"/>
      <c r="C118" s="43"/>
      <c r="D118" s="44"/>
      <c r="E118" s="23"/>
      <c r="F118" s="46"/>
      <c r="G118" s="46"/>
      <c r="H118" s="46"/>
    </row>
    <row r="119" spans="1:8">
      <c r="A119" s="29">
        <v>14</v>
      </c>
      <c r="B119" s="47" t="s">
        <v>88</v>
      </c>
      <c r="C119" s="48"/>
      <c r="D119" s="32" t="s">
        <v>19</v>
      </c>
      <c r="E119" s="33">
        <v>200</v>
      </c>
      <c r="F119" s="49"/>
      <c r="G119" s="49"/>
      <c r="H119" s="49"/>
    </row>
    <row r="120" spans="1:8">
      <c r="A120" s="57">
        <v>12</v>
      </c>
      <c r="B120" s="36" t="s">
        <v>20</v>
      </c>
      <c r="C120" s="37" t="s">
        <v>70</v>
      </c>
      <c r="D120" s="44" t="s">
        <v>19</v>
      </c>
      <c r="E120" s="64">
        <v>200</v>
      </c>
      <c r="F120" s="39">
        <v>1</v>
      </c>
      <c r="G120" s="40">
        <v>4.68</v>
      </c>
      <c r="H120" s="40">
        <v>4.68</v>
      </c>
    </row>
    <row r="121" spans="1:8">
      <c r="A121" s="57"/>
      <c r="B121" s="36"/>
      <c r="C121" s="43"/>
      <c r="D121" s="44"/>
      <c r="E121" s="23"/>
      <c r="F121" s="55"/>
      <c r="G121" s="56"/>
      <c r="H121" s="56"/>
    </row>
    <row r="122" spans="1:8">
      <c r="A122" s="41"/>
      <c r="B122" s="50"/>
      <c r="C122" s="43"/>
      <c r="D122" s="44"/>
      <c r="E122" s="45"/>
      <c r="F122" s="46"/>
      <c r="G122" s="46"/>
      <c r="H122" s="46"/>
    </row>
    <row r="123" spans="1:8">
      <c r="A123" s="29">
        <v>15</v>
      </c>
      <c r="B123" s="47" t="s">
        <v>89</v>
      </c>
      <c r="C123" s="48"/>
      <c r="D123" s="32" t="s">
        <v>90</v>
      </c>
      <c r="E123" s="33">
        <v>800</v>
      </c>
      <c r="F123" s="49"/>
      <c r="G123" s="49"/>
      <c r="H123" s="49"/>
    </row>
    <row r="124" spans="1:8">
      <c r="A124" s="57">
        <v>32</v>
      </c>
      <c r="B124" s="36" t="s">
        <v>25</v>
      </c>
      <c r="C124" s="43" t="s">
        <v>91</v>
      </c>
      <c r="D124" s="44" t="s">
        <v>90</v>
      </c>
      <c r="E124" s="23">
        <v>800</v>
      </c>
      <c r="F124" s="55" t="s">
        <v>90</v>
      </c>
      <c r="G124" s="56">
        <v>6.95</v>
      </c>
      <c r="H124" s="56">
        <v>6.95</v>
      </c>
    </row>
    <row r="125" spans="1:8">
      <c r="A125" s="41"/>
      <c r="B125" s="51"/>
      <c r="C125" s="43"/>
      <c r="D125" s="44"/>
      <c r="E125" s="45"/>
      <c r="F125" s="46"/>
      <c r="G125" s="46"/>
      <c r="H125" s="46"/>
    </row>
    <row r="126" spans="1:8">
      <c r="A126" s="29">
        <v>16</v>
      </c>
      <c r="B126" s="47" t="s">
        <v>92</v>
      </c>
      <c r="C126" s="48"/>
      <c r="D126" s="32" t="s">
        <v>93</v>
      </c>
      <c r="E126" s="33">
        <v>60000</v>
      </c>
      <c r="F126" s="49"/>
      <c r="G126" s="49"/>
      <c r="H126" s="49"/>
    </row>
    <row r="127" spans="1:8">
      <c r="A127" s="57">
        <v>12</v>
      </c>
      <c r="B127" s="36" t="s">
        <v>20</v>
      </c>
      <c r="C127" s="37" t="s">
        <v>70</v>
      </c>
      <c r="D127" s="44" t="s">
        <v>93</v>
      </c>
      <c r="E127" s="64">
        <v>60000</v>
      </c>
      <c r="F127" s="39">
        <v>200</v>
      </c>
      <c r="G127" s="40">
        <v>60</v>
      </c>
      <c r="H127" s="40">
        <v>0.3</v>
      </c>
    </row>
    <row r="128" spans="1:8">
      <c r="A128" s="41"/>
      <c r="B128" s="36"/>
      <c r="C128" s="52"/>
      <c r="D128" s="53"/>
      <c r="E128" s="45"/>
      <c r="F128" s="46"/>
      <c r="G128" s="46"/>
      <c r="H128" s="46"/>
    </row>
    <row r="129" spans="1:8">
      <c r="A129" s="29">
        <v>17</v>
      </c>
      <c r="B129" s="47" t="s">
        <v>94</v>
      </c>
      <c r="C129" s="48"/>
      <c r="D129" s="32" t="s">
        <v>90</v>
      </c>
      <c r="E129" s="33">
        <v>1800</v>
      </c>
      <c r="F129" s="49"/>
      <c r="G129" s="49"/>
      <c r="H129" s="49"/>
    </row>
    <row r="130" spans="1:8">
      <c r="A130" s="57">
        <v>32</v>
      </c>
      <c r="B130" s="36" t="s">
        <v>25</v>
      </c>
      <c r="C130" s="43" t="s">
        <v>95</v>
      </c>
      <c r="D130" s="44" t="s">
        <v>90</v>
      </c>
      <c r="E130" s="23">
        <v>1800</v>
      </c>
      <c r="F130" s="55" t="s">
        <v>96</v>
      </c>
      <c r="G130" s="56">
        <v>8.9499999999999993</v>
      </c>
      <c r="H130" s="56">
        <v>1.79</v>
      </c>
    </row>
    <row r="131" spans="1:8">
      <c r="A131" s="41"/>
      <c r="B131" s="51"/>
      <c r="C131" s="43"/>
      <c r="D131" s="53"/>
      <c r="E131" s="45"/>
      <c r="F131" s="46"/>
      <c r="G131" s="46"/>
      <c r="H131" s="46"/>
    </row>
    <row r="132" spans="1:8">
      <c r="A132" s="41"/>
      <c r="B132" s="51"/>
      <c r="C132" s="43"/>
      <c r="D132" s="44"/>
      <c r="E132" s="45"/>
      <c r="F132" s="46"/>
      <c r="G132" s="46"/>
      <c r="H132" s="46"/>
    </row>
    <row r="133" spans="1:8">
      <c r="A133" s="29">
        <v>18</v>
      </c>
      <c r="B133" s="47" t="s">
        <v>97</v>
      </c>
      <c r="C133" s="48"/>
      <c r="D133" s="32" t="s">
        <v>19</v>
      </c>
      <c r="E133" s="33">
        <v>312000</v>
      </c>
      <c r="F133" s="49"/>
      <c r="G133" s="49"/>
      <c r="H133" s="49"/>
    </row>
    <row r="134" spans="1:8">
      <c r="A134" s="41"/>
      <c r="B134" s="50" t="s">
        <v>98</v>
      </c>
      <c r="C134" s="43"/>
      <c r="D134" s="44"/>
      <c r="E134" s="23"/>
      <c r="F134" s="46"/>
      <c r="G134" s="46"/>
      <c r="H134" s="46"/>
    </row>
    <row r="135" spans="1:8">
      <c r="A135" s="41"/>
      <c r="B135" s="86" t="s">
        <v>99</v>
      </c>
      <c r="C135" s="52"/>
      <c r="D135" s="53"/>
      <c r="E135" s="45">
        <v>66000</v>
      </c>
      <c r="F135" s="54"/>
      <c r="G135" s="54"/>
      <c r="H135" s="54"/>
    </row>
    <row r="136" spans="1:8" ht="23.25">
      <c r="A136" s="57">
        <v>12</v>
      </c>
      <c r="B136" s="36" t="s">
        <v>20</v>
      </c>
      <c r="C136" s="37" t="s">
        <v>100</v>
      </c>
      <c r="D136" s="44"/>
      <c r="E136" s="64">
        <v>66000</v>
      </c>
      <c r="F136" s="39">
        <v>100</v>
      </c>
      <c r="G136" s="40">
        <v>3.5</v>
      </c>
      <c r="H136" s="40">
        <v>3.5000000000000003E-2</v>
      </c>
    </row>
    <row r="137" spans="1:8">
      <c r="A137" s="41"/>
      <c r="B137" s="36"/>
      <c r="C137" s="43"/>
      <c r="D137" s="44"/>
      <c r="E137" s="23"/>
      <c r="F137" s="46"/>
      <c r="G137" s="46"/>
      <c r="H137" s="46"/>
    </row>
    <row r="138" spans="1:8">
      <c r="A138" s="41"/>
      <c r="B138" s="86" t="s">
        <v>101</v>
      </c>
      <c r="C138" s="52"/>
      <c r="D138" s="53"/>
      <c r="E138" s="45">
        <v>85000</v>
      </c>
      <c r="F138" s="54"/>
      <c r="G138" s="54"/>
      <c r="H138" s="54"/>
    </row>
    <row r="139" spans="1:8" ht="23.25">
      <c r="A139" s="57">
        <v>12</v>
      </c>
      <c r="B139" s="36" t="s">
        <v>20</v>
      </c>
      <c r="C139" s="37" t="s">
        <v>100</v>
      </c>
      <c r="D139" s="44"/>
      <c r="E139" s="64">
        <v>85000</v>
      </c>
      <c r="F139" s="39">
        <v>100</v>
      </c>
      <c r="G139" s="40">
        <v>4.7</v>
      </c>
      <c r="H139" s="40">
        <v>4.7E-2</v>
      </c>
    </row>
    <row r="140" spans="1:8">
      <c r="A140" s="41"/>
      <c r="B140" s="58"/>
      <c r="C140" s="80"/>
      <c r="D140" s="81"/>
      <c r="E140" s="82"/>
      <c r="F140" s="87"/>
      <c r="G140" s="88"/>
      <c r="H140" s="88"/>
    </row>
    <row r="141" spans="1:8">
      <c r="A141" s="41"/>
      <c r="B141" s="86" t="s">
        <v>102</v>
      </c>
      <c r="C141" s="52"/>
      <c r="D141" s="53"/>
      <c r="E141" s="45">
        <v>87000</v>
      </c>
      <c r="F141" s="54"/>
      <c r="G141" s="54"/>
      <c r="H141" s="54"/>
    </row>
    <row r="142" spans="1:8">
      <c r="A142" s="57">
        <v>24</v>
      </c>
      <c r="B142" s="36" t="s">
        <v>50</v>
      </c>
      <c r="C142" s="89" t="s">
        <v>103</v>
      </c>
      <c r="D142" s="66"/>
      <c r="E142" s="67">
        <v>87000</v>
      </c>
      <c r="F142" s="68" t="s">
        <v>104</v>
      </c>
      <c r="G142" s="69">
        <v>6.9000000000000006E-2</v>
      </c>
      <c r="H142" s="69">
        <v>6.9000000000000006E-2</v>
      </c>
    </row>
    <row r="143" spans="1:8">
      <c r="A143" s="41"/>
      <c r="B143" s="58"/>
      <c r="C143" s="52"/>
      <c r="D143" s="44"/>
      <c r="E143" s="23"/>
      <c r="F143" s="46"/>
      <c r="G143" s="46"/>
      <c r="H143" s="46"/>
    </row>
    <row r="144" spans="1:8">
      <c r="A144" s="41"/>
      <c r="B144" s="86" t="s">
        <v>105</v>
      </c>
      <c r="C144" s="52"/>
      <c r="D144" s="53"/>
      <c r="E144" s="45">
        <v>58000</v>
      </c>
      <c r="F144" s="54"/>
      <c r="G144" s="54"/>
      <c r="H144" s="54"/>
    </row>
    <row r="145" spans="1:8" ht="23.25">
      <c r="A145" s="57">
        <v>12</v>
      </c>
      <c r="B145" s="36" t="s">
        <v>20</v>
      </c>
      <c r="C145" s="37" t="s">
        <v>100</v>
      </c>
      <c r="D145" s="44"/>
      <c r="E145" s="64">
        <v>58000</v>
      </c>
      <c r="F145" s="39">
        <v>50</v>
      </c>
      <c r="G145" s="40">
        <v>5.0999999999999996</v>
      </c>
      <c r="H145" s="40">
        <v>0.10199999999999999</v>
      </c>
    </row>
    <row r="146" spans="1:8">
      <c r="A146" s="41"/>
      <c r="B146" s="90"/>
      <c r="C146" s="43"/>
      <c r="D146" s="44"/>
      <c r="E146" s="23"/>
      <c r="F146" s="46"/>
      <c r="G146" s="46"/>
      <c r="H146" s="46"/>
    </row>
    <row r="147" spans="1:8">
      <c r="A147" s="41"/>
      <c r="B147" s="91" t="s">
        <v>106</v>
      </c>
      <c r="C147" s="52"/>
      <c r="D147" s="53"/>
      <c r="E147" s="45">
        <v>16000</v>
      </c>
      <c r="F147" s="45"/>
      <c r="G147" s="45"/>
      <c r="H147" s="45"/>
    </row>
    <row r="148" spans="1:8">
      <c r="A148" s="57">
        <v>30</v>
      </c>
      <c r="B148" s="36" t="s">
        <v>55</v>
      </c>
      <c r="C148" s="72" t="s">
        <v>107</v>
      </c>
      <c r="D148" s="44"/>
      <c r="E148" s="23">
        <v>16000</v>
      </c>
      <c r="F148" s="71">
        <v>300</v>
      </c>
      <c r="G148" s="71">
        <f>MMULT(H148,F148)</f>
        <v>99</v>
      </c>
      <c r="H148" s="71">
        <v>0.33</v>
      </c>
    </row>
    <row r="149" spans="1:8">
      <c r="A149" s="41"/>
      <c r="B149" s="63"/>
      <c r="C149" s="43"/>
      <c r="D149" s="44"/>
      <c r="E149" s="23"/>
      <c r="F149" s="46"/>
      <c r="G149" s="46"/>
      <c r="H149" s="46"/>
    </row>
    <row r="150" spans="1:8">
      <c r="A150" s="41"/>
      <c r="B150" s="50"/>
      <c r="C150" s="43"/>
      <c r="D150" s="44"/>
      <c r="E150" s="45"/>
      <c r="F150" s="46"/>
      <c r="G150" s="46"/>
      <c r="H150" s="46"/>
    </row>
    <row r="151" spans="1:8">
      <c r="A151" s="29">
        <v>19</v>
      </c>
      <c r="B151" s="47" t="s">
        <v>108</v>
      </c>
      <c r="C151" s="48"/>
      <c r="D151" s="32" t="s">
        <v>19</v>
      </c>
      <c r="E151" s="33">
        <v>442000</v>
      </c>
      <c r="F151" s="49"/>
      <c r="G151" s="49"/>
      <c r="H151" s="49"/>
    </row>
    <row r="152" spans="1:8">
      <c r="A152" s="41"/>
      <c r="B152" s="50" t="s">
        <v>23</v>
      </c>
      <c r="C152" s="43"/>
      <c r="D152" s="44"/>
      <c r="E152" s="23"/>
      <c r="F152" s="46"/>
      <c r="G152" s="46"/>
      <c r="H152" s="46"/>
    </row>
    <row r="153" spans="1:8">
      <c r="A153" s="41"/>
      <c r="B153" s="51" t="s">
        <v>109</v>
      </c>
      <c r="C153" s="52"/>
      <c r="D153" s="53"/>
      <c r="E153" s="45">
        <v>160000</v>
      </c>
      <c r="F153" s="54"/>
      <c r="G153" s="54"/>
      <c r="H153" s="54"/>
    </row>
    <row r="154" spans="1:8" ht="23.25">
      <c r="A154" s="57">
        <v>12</v>
      </c>
      <c r="B154" s="36" t="s">
        <v>20</v>
      </c>
      <c r="C154" s="37" t="s">
        <v>100</v>
      </c>
      <c r="D154" s="44"/>
      <c r="E154" s="64">
        <v>160000</v>
      </c>
      <c r="F154" s="39">
        <v>100</v>
      </c>
      <c r="G154" s="40">
        <v>2.2000000000000002</v>
      </c>
      <c r="H154" s="40">
        <v>2.1999999999999999E-2</v>
      </c>
    </row>
    <row r="155" spans="1:8">
      <c r="A155" s="41"/>
      <c r="B155" s="50"/>
      <c r="C155" s="43"/>
      <c r="D155" s="44"/>
      <c r="E155" s="23"/>
      <c r="F155" s="46"/>
      <c r="G155" s="46"/>
      <c r="H155" s="46"/>
    </row>
    <row r="156" spans="1:8">
      <c r="A156" s="41"/>
      <c r="B156" s="51" t="s">
        <v>110</v>
      </c>
      <c r="C156" s="52"/>
      <c r="D156" s="53"/>
      <c r="E156" s="45">
        <v>120000</v>
      </c>
      <c r="F156" s="54"/>
      <c r="G156" s="54"/>
      <c r="H156" s="54"/>
    </row>
    <row r="157" spans="1:8" ht="23.25">
      <c r="A157" s="57">
        <v>12</v>
      </c>
      <c r="B157" s="36" t="s">
        <v>20</v>
      </c>
      <c r="C157" s="37" t="s">
        <v>100</v>
      </c>
      <c r="D157" s="44"/>
      <c r="E157" s="64">
        <v>120000</v>
      </c>
      <c r="F157" s="39">
        <v>100</v>
      </c>
      <c r="G157" s="40">
        <v>2.2000000000000002</v>
      </c>
      <c r="H157" s="40">
        <v>2.1999999999999999E-2</v>
      </c>
    </row>
    <row r="158" spans="1:8">
      <c r="A158" s="41"/>
      <c r="B158" s="50"/>
      <c r="C158" s="43"/>
      <c r="D158" s="44"/>
      <c r="E158" s="23"/>
      <c r="F158" s="46"/>
      <c r="G158" s="46"/>
      <c r="H158" s="46"/>
    </row>
    <row r="159" spans="1:8">
      <c r="A159" s="41"/>
      <c r="B159" s="51" t="s">
        <v>111</v>
      </c>
      <c r="C159" s="52"/>
      <c r="D159" s="53"/>
      <c r="E159" s="45">
        <v>109000</v>
      </c>
      <c r="F159" s="54"/>
      <c r="G159" s="54"/>
      <c r="H159" s="54"/>
    </row>
    <row r="160" spans="1:8" ht="23.25">
      <c r="A160" s="57">
        <v>12</v>
      </c>
      <c r="B160" s="36" t="s">
        <v>20</v>
      </c>
      <c r="C160" s="37" t="s">
        <v>100</v>
      </c>
      <c r="D160" s="44"/>
      <c r="E160" s="64">
        <v>109000</v>
      </c>
      <c r="F160" s="39">
        <v>100</v>
      </c>
      <c r="G160" s="40">
        <v>2.2000000000000002</v>
      </c>
      <c r="H160" s="40">
        <v>2.1999999999999999E-2</v>
      </c>
    </row>
    <row r="161" spans="1:8">
      <c r="A161" s="41"/>
      <c r="B161" s="50"/>
      <c r="C161" s="52"/>
      <c r="D161" s="44"/>
      <c r="E161" s="23"/>
      <c r="F161" s="46"/>
      <c r="G161" s="46"/>
      <c r="H161" s="46"/>
    </row>
    <row r="162" spans="1:8">
      <c r="A162" s="41"/>
      <c r="B162" s="51" t="s">
        <v>112</v>
      </c>
      <c r="C162" s="52"/>
      <c r="D162" s="53"/>
      <c r="E162" s="45">
        <v>28000</v>
      </c>
      <c r="F162" s="54"/>
      <c r="G162" s="54"/>
      <c r="H162" s="54"/>
    </row>
    <row r="163" spans="1:8" ht="23.25">
      <c r="A163" s="57">
        <v>12</v>
      </c>
      <c r="B163" s="36" t="s">
        <v>20</v>
      </c>
      <c r="C163" s="37" t="s">
        <v>100</v>
      </c>
      <c r="D163" s="44"/>
      <c r="E163" s="64">
        <v>28000</v>
      </c>
      <c r="F163" s="39">
        <v>100</v>
      </c>
      <c r="G163" s="40">
        <v>2.2000000000000002</v>
      </c>
      <c r="H163" s="40">
        <v>2.1999999999999999E-2</v>
      </c>
    </row>
    <row r="164" spans="1:8">
      <c r="A164" s="41"/>
      <c r="B164" s="50"/>
      <c r="C164" s="43"/>
      <c r="D164" s="44"/>
      <c r="E164" s="23"/>
      <c r="F164" s="46"/>
      <c r="G164" s="46"/>
      <c r="H164" s="46"/>
    </row>
    <row r="165" spans="1:8">
      <c r="A165" s="41"/>
      <c r="B165" s="70" t="s">
        <v>113</v>
      </c>
      <c r="C165" s="52"/>
      <c r="D165" s="53"/>
      <c r="E165" s="45">
        <v>25000</v>
      </c>
      <c r="F165" s="45"/>
      <c r="G165" s="45"/>
      <c r="H165" s="45"/>
    </row>
    <row r="166" spans="1:8">
      <c r="A166" s="57">
        <v>32</v>
      </c>
      <c r="B166" s="36" t="s">
        <v>25</v>
      </c>
      <c r="C166" s="43" t="s">
        <v>26</v>
      </c>
      <c r="D166" s="44"/>
      <c r="E166" s="23">
        <v>25000</v>
      </c>
      <c r="F166" s="55" t="s">
        <v>19</v>
      </c>
      <c r="G166" s="56">
        <v>2.1999999999999999E-2</v>
      </c>
      <c r="H166" s="56">
        <v>2.1999999999999999E-2</v>
      </c>
    </row>
    <row r="167" spans="1:8">
      <c r="A167" s="41"/>
      <c r="B167" s="63"/>
      <c r="C167" s="43"/>
      <c r="D167" s="44"/>
      <c r="E167" s="23"/>
      <c r="F167" s="46"/>
      <c r="G167" s="46"/>
      <c r="H167" s="46"/>
    </row>
    <row r="168" spans="1:8">
      <c r="A168" s="41"/>
      <c r="B168" s="50"/>
      <c r="C168" s="43"/>
      <c r="D168" s="44"/>
      <c r="E168" s="45"/>
      <c r="F168" s="46"/>
      <c r="G168" s="46"/>
      <c r="H168" s="46"/>
    </row>
    <row r="169" spans="1:8">
      <c r="A169" s="29">
        <v>20</v>
      </c>
      <c r="B169" s="47" t="s">
        <v>114</v>
      </c>
      <c r="C169" s="48"/>
      <c r="D169" s="32" t="s">
        <v>19</v>
      </c>
      <c r="E169" s="33">
        <v>400</v>
      </c>
      <c r="F169" s="49"/>
      <c r="G169" s="49"/>
      <c r="H169" s="49"/>
    </row>
    <row r="170" spans="1:8">
      <c r="A170" s="41"/>
      <c r="B170" s="50" t="s">
        <v>98</v>
      </c>
      <c r="C170" s="43"/>
      <c r="D170" s="44"/>
      <c r="E170" s="23"/>
      <c r="F170" s="46"/>
      <c r="G170" s="46"/>
      <c r="H170" s="46"/>
    </row>
    <row r="171" spans="1:8">
      <c r="A171" s="41"/>
      <c r="B171" s="51" t="s">
        <v>115</v>
      </c>
      <c r="C171" s="52"/>
      <c r="D171" s="53"/>
      <c r="E171" s="45">
        <v>20</v>
      </c>
      <c r="F171" s="54"/>
      <c r="G171" s="54"/>
      <c r="H171" s="54"/>
    </row>
    <row r="172" spans="1:8">
      <c r="A172" s="57">
        <v>30</v>
      </c>
      <c r="B172" s="36" t="s">
        <v>55</v>
      </c>
      <c r="C172" s="43" t="s">
        <v>59</v>
      </c>
      <c r="D172" s="44"/>
      <c r="E172" s="23">
        <v>20</v>
      </c>
      <c r="F172" s="71">
        <v>10</v>
      </c>
      <c r="G172" s="71">
        <f>MMULT(H172,F172)</f>
        <v>12</v>
      </c>
      <c r="H172" s="71">
        <v>1.2</v>
      </c>
    </row>
    <row r="173" spans="1:8">
      <c r="A173" s="41"/>
      <c r="B173" s="36"/>
      <c r="C173" s="43"/>
      <c r="D173" s="44"/>
      <c r="E173" s="23"/>
      <c r="F173" s="92"/>
      <c r="G173" s="92"/>
      <c r="H173" s="92"/>
    </row>
    <row r="174" spans="1:8">
      <c r="A174" s="41"/>
      <c r="B174" s="51" t="s">
        <v>116</v>
      </c>
      <c r="C174" s="52"/>
      <c r="D174" s="53"/>
      <c r="E174" s="45">
        <v>20</v>
      </c>
      <c r="F174" s="54"/>
      <c r="G174" s="54"/>
      <c r="H174" s="54"/>
    </row>
    <row r="175" spans="1:8">
      <c r="A175" s="57">
        <v>32</v>
      </c>
      <c r="B175" s="36" t="s">
        <v>25</v>
      </c>
      <c r="C175" s="43" t="s">
        <v>117</v>
      </c>
      <c r="D175" s="44"/>
      <c r="E175" s="23">
        <v>20</v>
      </c>
      <c r="F175" s="55" t="s">
        <v>19</v>
      </c>
      <c r="G175" s="56">
        <v>0.82</v>
      </c>
      <c r="H175" s="56">
        <v>0.82</v>
      </c>
    </row>
    <row r="176" spans="1:8">
      <c r="A176" s="41"/>
      <c r="B176" s="50"/>
      <c r="C176" s="43"/>
      <c r="D176" s="44"/>
      <c r="E176" s="23"/>
      <c r="F176" s="46"/>
      <c r="G176" s="46"/>
      <c r="H176" s="46"/>
    </row>
    <row r="177" spans="1:8">
      <c r="A177" s="41"/>
      <c r="B177" s="51" t="s">
        <v>118</v>
      </c>
      <c r="C177" s="52"/>
      <c r="D177" s="53"/>
      <c r="E177" s="45">
        <v>20</v>
      </c>
      <c r="F177" s="54"/>
      <c r="G177" s="54"/>
      <c r="H177" s="54"/>
    </row>
    <row r="178" spans="1:8">
      <c r="A178" s="57">
        <v>32</v>
      </c>
      <c r="B178" s="36" t="s">
        <v>25</v>
      </c>
      <c r="C178" s="43" t="s">
        <v>117</v>
      </c>
      <c r="D178" s="44"/>
      <c r="E178" s="23">
        <v>20</v>
      </c>
      <c r="F178" s="55" t="s">
        <v>19</v>
      </c>
      <c r="G178" s="56">
        <v>0.82</v>
      </c>
      <c r="H178" s="56">
        <v>0.82</v>
      </c>
    </row>
    <row r="179" spans="1:8">
      <c r="A179" s="41"/>
      <c r="B179" s="50"/>
      <c r="C179" s="43"/>
      <c r="D179" s="44"/>
      <c r="E179" s="23"/>
      <c r="F179" s="46"/>
      <c r="G179" s="46"/>
      <c r="H179" s="46"/>
    </row>
    <row r="180" spans="1:8">
      <c r="A180" s="41"/>
      <c r="B180" s="51" t="s">
        <v>119</v>
      </c>
      <c r="C180" s="52"/>
      <c r="D180" s="53"/>
      <c r="E180" s="45">
        <v>170</v>
      </c>
      <c r="F180" s="54"/>
      <c r="G180" s="54"/>
      <c r="H180" s="54"/>
    </row>
    <row r="181" spans="1:8">
      <c r="A181" s="57">
        <v>32</v>
      </c>
      <c r="B181" s="36" t="s">
        <v>25</v>
      </c>
      <c r="C181" s="43" t="s">
        <v>117</v>
      </c>
      <c r="D181" s="44"/>
      <c r="E181" s="23">
        <v>170</v>
      </c>
      <c r="F181" s="55" t="s">
        <v>19</v>
      </c>
      <c r="G181" s="56">
        <v>0.82</v>
      </c>
      <c r="H181" s="56">
        <v>0.82</v>
      </c>
    </row>
    <row r="182" spans="1:8">
      <c r="A182" s="41"/>
      <c r="B182" s="50"/>
      <c r="C182" s="43"/>
      <c r="D182" s="44"/>
      <c r="E182" s="23"/>
      <c r="F182" s="46"/>
      <c r="G182" s="46"/>
      <c r="H182" s="46"/>
    </row>
    <row r="183" spans="1:8">
      <c r="A183" s="41"/>
      <c r="B183" s="70" t="s">
        <v>120</v>
      </c>
      <c r="C183" s="52"/>
      <c r="D183" s="53"/>
      <c r="E183" s="45">
        <v>170</v>
      </c>
      <c r="F183" s="45"/>
      <c r="G183" s="45"/>
      <c r="H183" s="45"/>
    </row>
    <row r="184" spans="1:8">
      <c r="A184" s="57">
        <v>32</v>
      </c>
      <c r="B184" s="36" t="s">
        <v>25</v>
      </c>
      <c r="C184" s="43" t="s">
        <v>117</v>
      </c>
      <c r="D184" s="44"/>
      <c r="E184" s="23">
        <v>170</v>
      </c>
      <c r="F184" s="55" t="s">
        <v>19</v>
      </c>
      <c r="G184" s="56">
        <v>0.82</v>
      </c>
      <c r="H184" s="56">
        <v>0.82</v>
      </c>
    </row>
    <row r="185" spans="1:8">
      <c r="A185" s="41"/>
      <c r="B185" s="50"/>
      <c r="C185" s="52"/>
      <c r="D185" s="44"/>
      <c r="E185" s="45"/>
      <c r="F185" s="46"/>
      <c r="G185" s="46"/>
      <c r="H185" s="46"/>
    </row>
    <row r="186" spans="1:8">
      <c r="A186" s="29">
        <v>21</v>
      </c>
      <c r="B186" s="47" t="s">
        <v>121</v>
      </c>
      <c r="C186" s="48"/>
      <c r="D186" s="32" t="s">
        <v>19</v>
      </c>
      <c r="E186" s="33">
        <v>2340</v>
      </c>
      <c r="F186" s="49"/>
      <c r="G186" s="49"/>
      <c r="H186" s="49"/>
    </row>
    <row r="187" spans="1:8">
      <c r="A187" s="41"/>
      <c r="B187" s="50" t="s">
        <v>98</v>
      </c>
      <c r="C187" s="43"/>
      <c r="D187" s="44"/>
      <c r="E187" s="23"/>
      <c r="F187" s="46"/>
      <c r="G187" s="46"/>
      <c r="H187" s="46"/>
    </row>
    <row r="188" spans="1:8">
      <c r="A188" s="41"/>
      <c r="B188" s="51" t="s">
        <v>122</v>
      </c>
      <c r="C188" s="52"/>
      <c r="D188" s="53"/>
      <c r="E188" s="45">
        <v>10</v>
      </c>
      <c r="F188" s="54"/>
      <c r="G188" s="54"/>
      <c r="H188" s="54"/>
    </row>
    <row r="189" spans="1:8" ht="23.25">
      <c r="A189" s="57">
        <v>12</v>
      </c>
      <c r="B189" s="36" t="s">
        <v>20</v>
      </c>
      <c r="C189" s="37" t="s">
        <v>21</v>
      </c>
      <c r="D189" s="44"/>
      <c r="E189" s="64">
        <v>10</v>
      </c>
      <c r="F189" s="39">
        <v>10</v>
      </c>
      <c r="G189" s="40">
        <v>7.44</v>
      </c>
      <c r="H189" s="40">
        <v>0.74399999999999999</v>
      </c>
    </row>
    <row r="190" spans="1:8">
      <c r="A190" s="41"/>
      <c r="B190" s="36"/>
      <c r="C190" s="43"/>
      <c r="D190" s="44"/>
      <c r="E190" s="23"/>
      <c r="F190" s="46"/>
      <c r="G190" s="46"/>
      <c r="H190" s="46"/>
    </row>
    <row r="191" spans="1:8">
      <c r="A191" s="41"/>
      <c r="B191" s="51" t="s">
        <v>123</v>
      </c>
      <c r="C191" s="52"/>
      <c r="D191" s="53"/>
      <c r="E191" s="45">
        <v>10</v>
      </c>
      <c r="F191" s="54"/>
      <c r="G191" s="54"/>
      <c r="H191" s="54"/>
    </row>
    <row r="192" spans="1:8">
      <c r="A192" s="57">
        <v>32</v>
      </c>
      <c r="B192" s="36" t="s">
        <v>25</v>
      </c>
      <c r="C192" s="43" t="s">
        <v>117</v>
      </c>
      <c r="D192" s="44"/>
      <c r="E192" s="23">
        <v>10</v>
      </c>
      <c r="F192" s="55" t="s">
        <v>19</v>
      </c>
      <c r="G192" s="56">
        <v>0.74399999999999999</v>
      </c>
      <c r="H192" s="56">
        <v>0.74399999999999999</v>
      </c>
    </row>
    <row r="193" spans="1:8">
      <c r="A193" s="41"/>
      <c r="B193" s="50"/>
      <c r="C193" s="43"/>
      <c r="D193" s="44"/>
      <c r="E193" s="23"/>
      <c r="F193" s="46"/>
      <c r="G193" s="46"/>
      <c r="H193" s="46"/>
    </row>
    <row r="194" spans="1:8">
      <c r="A194" s="41"/>
      <c r="B194" s="51" t="s">
        <v>115</v>
      </c>
      <c r="C194" s="52"/>
      <c r="D194" s="53"/>
      <c r="E194" s="45">
        <v>270</v>
      </c>
      <c r="F194" s="54"/>
      <c r="G194" s="54"/>
      <c r="H194" s="54"/>
    </row>
    <row r="195" spans="1:8" ht="23.25">
      <c r="A195" s="57">
        <v>12</v>
      </c>
      <c r="B195" s="36" t="s">
        <v>20</v>
      </c>
      <c r="C195" s="37" t="s">
        <v>21</v>
      </c>
      <c r="D195" s="44"/>
      <c r="E195" s="64">
        <v>270</v>
      </c>
      <c r="F195" s="39">
        <v>10</v>
      </c>
      <c r="G195" s="40">
        <v>7.44</v>
      </c>
      <c r="H195" s="40">
        <v>0.74399999999999999</v>
      </c>
    </row>
    <row r="196" spans="1:8">
      <c r="A196" s="57"/>
      <c r="B196" s="50"/>
      <c r="C196" s="43"/>
      <c r="D196" s="44"/>
      <c r="E196" s="23"/>
      <c r="F196" s="60"/>
      <c r="G196" s="60"/>
      <c r="H196" s="60"/>
    </row>
    <row r="197" spans="1:8">
      <c r="A197" s="41"/>
      <c r="B197" s="51" t="s">
        <v>116</v>
      </c>
      <c r="C197" s="52"/>
      <c r="D197" s="53"/>
      <c r="E197" s="45">
        <v>1000</v>
      </c>
      <c r="F197" s="54"/>
      <c r="G197" s="54"/>
      <c r="H197" s="54"/>
    </row>
    <row r="198" spans="1:8" ht="23.25">
      <c r="A198" s="57">
        <v>12</v>
      </c>
      <c r="B198" s="36" t="s">
        <v>20</v>
      </c>
      <c r="C198" s="37" t="s">
        <v>21</v>
      </c>
      <c r="D198" s="44"/>
      <c r="E198" s="64">
        <v>1000</v>
      </c>
      <c r="F198" s="39">
        <v>10</v>
      </c>
      <c r="G198" s="40">
        <v>7.44</v>
      </c>
      <c r="H198" s="40">
        <v>0.74399999999999999</v>
      </c>
    </row>
    <row r="199" spans="1:8">
      <c r="A199" s="41"/>
      <c r="B199" s="50"/>
      <c r="C199" s="43"/>
      <c r="D199" s="44"/>
      <c r="E199" s="23"/>
      <c r="F199" s="46"/>
      <c r="G199" s="46"/>
      <c r="H199" s="46"/>
    </row>
    <row r="200" spans="1:8">
      <c r="A200" s="41"/>
      <c r="B200" s="51" t="s">
        <v>118</v>
      </c>
      <c r="C200" s="52"/>
      <c r="D200" s="53"/>
      <c r="E200" s="45">
        <v>830</v>
      </c>
      <c r="F200" s="54"/>
      <c r="G200" s="54"/>
      <c r="H200" s="54"/>
    </row>
    <row r="201" spans="1:8" ht="23.25">
      <c r="A201" s="57">
        <v>12</v>
      </c>
      <c r="B201" s="36" t="s">
        <v>20</v>
      </c>
      <c r="C201" s="37" t="s">
        <v>21</v>
      </c>
      <c r="D201" s="44"/>
      <c r="E201" s="64">
        <v>830</v>
      </c>
      <c r="F201" s="39">
        <v>10</v>
      </c>
      <c r="G201" s="40">
        <v>7.44</v>
      </c>
      <c r="H201" s="40">
        <v>0.74399999999999999</v>
      </c>
    </row>
    <row r="202" spans="1:8">
      <c r="A202" s="41"/>
      <c r="B202" s="50"/>
      <c r="C202" s="43"/>
      <c r="D202" s="44"/>
      <c r="E202" s="23"/>
      <c r="F202" s="46"/>
      <c r="G202" s="46"/>
      <c r="H202" s="46"/>
    </row>
    <row r="203" spans="1:8">
      <c r="A203" s="41"/>
      <c r="B203" s="51" t="s">
        <v>119</v>
      </c>
      <c r="C203" s="52"/>
      <c r="D203" s="53"/>
      <c r="E203" s="45">
        <v>120</v>
      </c>
      <c r="F203" s="54"/>
      <c r="G203" s="54"/>
      <c r="H203" s="54"/>
    </row>
    <row r="204" spans="1:8">
      <c r="A204" s="57">
        <v>32</v>
      </c>
      <c r="B204" s="36" t="s">
        <v>25</v>
      </c>
      <c r="C204" s="43" t="s">
        <v>117</v>
      </c>
      <c r="D204" s="44"/>
      <c r="E204" s="23">
        <v>120</v>
      </c>
      <c r="F204" s="55" t="s">
        <v>19</v>
      </c>
      <c r="G204" s="56">
        <v>0.74399999999999999</v>
      </c>
      <c r="H204" s="56">
        <v>0.74399999999999999</v>
      </c>
    </row>
    <row r="205" spans="1:8">
      <c r="A205" s="41"/>
      <c r="B205" s="50"/>
      <c r="C205" s="43"/>
      <c r="D205" s="44"/>
      <c r="E205" s="23"/>
      <c r="F205" s="46"/>
      <c r="G205" s="46"/>
      <c r="H205" s="46"/>
    </row>
    <row r="206" spans="1:8">
      <c r="A206" s="41"/>
      <c r="B206" s="70" t="s">
        <v>124</v>
      </c>
      <c r="C206" s="52"/>
      <c r="D206" s="53"/>
      <c r="E206" s="45">
        <v>100</v>
      </c>
      <c r="F206" s="45"/>
      <c r="G206" s="45"/>
      <c r="H206" s="45"/>
    </row>
    <row r="207" spans="1:8" ht="23.25">
      <c r="A207" s="57">
        <v>12</v>
      </c>
      <c r="B207" s="36" t="s">
        <v>20</v>
      </c>
      <c r="C207" s="37" t="s">
        <v>21</v>
      </c>
      <c r="D207" s="44"/>
      <c r="E207" s="64">
        <v>100</v>
      </c>
      <c r="F207" s="39">
        <v>10</v>
      </c>
      <c r="G207" s="40">
        <v>7.44</v>
      </c>
      <c r="H207" s="40">
        <v>0.74399999999999999</v>
      </c>
    </row>
    <row r="208" spans="1:8">
      <c r="A208" s="41"/>
      <c r="B208" s="36"/>
      <c r="C208" s="93"/>
      <c r="D208" s="94"/>
      <c r="E208" s="95"/>
      <c r="F208" s="95"/>
      <c r="G208" s="96"/>
      <c r="H208" s="95"/>
    </row>
    <row r="209" spans="1:8">
      <c r="A209" s="29">
        <v>22</v>
      </c>
      <c r="B209" s="47" t="s">
        <v>125</v>
      </c>
      <c r="C209" s="48"/>
      <c r="D209" s="32" t="s">
        <v>19</v>
      </c>
      <c r="E209" s="33">
        <v>300</v>
      </c>
      <c r="F209" s="49"/>
      <c r="G209" s="49"/>
      <c r="H209" s="49"/>
    </row>
    <row r="210" spans="1:8">
      <c r="A210" s="41"/>
      <c r="B210" s="50" t="s">
        <v>98</v>
      </c>
      <c r="C210" s="43"/>
      <c r="D210" s="44"/>
      <c r="E210" s="23"/>
      <c r="F210" s="46"/>
      <c r="G210" s="46"/>
      <c r="H210" s="46"/>
    </row>
    <row r="211" spans="1:8">
      <c r="A211" s="41"/>
      <c r="B211" s="51" t="s">
        <v>115</v>
      </c>
      <c r="C211" s="52"/>
      <c r="D211" s="53"/>
      <c r="E211" s="45">
        <v>100</v>
      </c>
      <c r="F211" s="54"/>
      <c r="G211" s="54"/>
      <c r="H211" s="54"/>
    </row>
    <row r="212" spans="1:8" ht="23.25">
      <c r="A212" s="57">
        <v>12</v>
      </c>
      <c r="B212" s="36" t="s">
        <v>20</v>
      </c>
      <c r="C212" s="37" t="s">
        <v>21</v>
      </c>
      <c r="D212" s="97"/>
      <c r="E212" s="64">
        <v>100</v>
      </c>
      <c r="F212" s="39">
        <v>1</v>
      </c>
      <c r="G212" s="40">
        <v>0.216</v>
      </c>
      <c r="H212" s="40">
        <v>0.216</v>
      </c>
    </row>
    <row r="213" spans="1:8">
      <c r="A213" s="41"/>
      <c r="B213" s="36"/>
      <c r="C213" s="43"/>
      <c r="D213" s="44"/>
      <c r="E213" s="23"/>
      <c r="F213" s="46"/>
      <c r="G213" s="46"/>
      <c r="H213" s="46"/>
    </row>
    <row r="214" spans="1:8">
      <c r="A214" s="41"/>
      <c r="B214" s="51" t="s">
        <v>116</v>
      </c>
      <c r="C214" s="52"/>
      <c r="D214" s="53"/>
      <c r="E214" s="45">
        <v>100</v>
      </c>
      <c r="F214" s="54"/>
      <c r="G214" s="54"/>
      <c r="H214" s="54"/>
    </row>
    <row r="215" spans="1:8" ht="23.25">
      <c r="A215" s="57">
        <v>12</v>
      </c>
      <c r="B215" s="36" t="s">
        <v>20</v>
      </c>
      <c r="C215" s="37" t="s">
        <v>21</v>
      </c>
      <c r="D215" s="44"/>
      <c r="E215" s="64">
        <v>100</v>
      </c>
      <c r="F215" s="39">
        <v>1</v>
      </c>
      <c r="G215" s="40">
        <v>0.216</v>
      </c>
      <c r="H215" s="40">
        <v>0.216</v>
      </c>
    </row>
    <row r="216" spans="1:8">
      <c r="A216" s="41"/>
      <c r="B216" s="50"/>
      <c r="C216" s="52"/>
      <c r="D216" s="44"/>
      <c r="E216" s="23"/>
      <c r="F216" s="46"/>
      <c r="G216" s="46"/>
      <c r="H216" s="46"/>
    </row>
    <row r="217" spans="1:8">
      <c r="A217" s="41"/>
      <c r="B217" s="70" t="s">
        <v>118</v>
      </c>
      <c r="C217" s="52"/>
      <c r="D217" s="53"/>
      <c r="E217" s="45">
        <v>100</v>
      </c>
      <c r="F217" s="45"/>
      <c r="G217" s="45"/>
      <c r="H217" s="45"/>
    </row>
    <row r="218" spans="1:8" ht="23.25">
      <c r="A218" s="57">
        <v>12</v>
      </c>
      <c r="B218" s="36" t="s">
        <v>20</v>
      </c>
      <c r="C218" s="37" t="s">
        <v>21</v>
      </c>
      <c r="D218" s="44"/>
      <c r="E218" s="64">
        <v>100</v>
      </c>
      <c r="F218" s="39">
        <v>1</v>
      </c>
      <c r="G218" s="40">
        <v>0.216</v>
      </c>
      <c r="H218" s="40">
        <v>0.216</v>
      </c>
    </row>
    <row r="219" spans="1:8">
      <c r="A219" s="41"/>
      <c r="B219" s="36"/>
      <c r="C219" s="98"/>
      <c r="D219" s="44"/>
      <c r="E219" s="23"/>
      <c r="F219" s="46"/>
      <c r="G219" s="99"/>
      <c r="H219" s="99"/>
    </row>
    <row r="220" spans="1:8">
      <c r="A220" s="29">
        <v>23</v>
      </c>
      <c r="B220" s="47" t="s">
        <v>126</v>
      </c>
      <c r="C220" s="48"/>
      <c r="D220" s="32" t="s">
        <v>19</v>
      </c>
      <c r="E220" s="33">
        <v>210</v>
      </c>
      <c r="F220" s="49"/>
      <c r="G220" s="49"/>
      <c r="H220" s="49"/>
    </row>
    <row r="221" spans="1:8">
      <c r="A221" s="41"/>
      <c r="B221" s="50" t="s">
        <v>98</v>
      </c>
      <c r="C221" s="43"/>
      <c r="D221" s="44"/>
      <c r="E221" s="23"/>
      <c r="F221" s="46"/>
      <c r="G221" s="46"/>
      <c r="H221" s="46"/>
    </row>
    <row r="222" spans="1:8">
      <c r="A222" s="41"/>
      <c r="B222" s="51" t="s">
        <v>127</v>
      </c>
      <c r="C222" s="52"/>
      <c r="D222" s="53"/>
      <c r="E222" s="45">
        <v>35</v>
      </c>
      <c r="F222" s="54"/>
      <c r="G222" s="54"/>
      <c r="H222" s="54"/>
    </row>
    <row r="223" spans="1:8">
      <c r="A223" s="57">
        <v>29</v>
      </c>
      <c r="B223" s="36" t="s">
        <v>128</v>
      </c>
      <c r="C223" s="100" t="s">
        <v>129</v>
      </c>
      <c r="D223" s="44"/>
      <c r="E223" s="23">
        <v>35</v>
      </c>
      <c r="F223" s="60">
        <v>1</v>
      </c>
      <c r="G223" s="101">
        <f>H223*F223</f>
        <v>0.5</v>
      </c>
      <c r="H223" s="101">
        <v>0.5</v>
      </c>
    </row>
    <row r="224" spans="1:8">
      <c r="A224" s="41"/>
      <c r="B224" s="36"/>
      <c r="C224" s="43"/>
      <c r="D224" s="44"/>
      <c r="E224" s="23"/>
      <c r="F224" s="46"/>
      <c r="G224" s="46"/>
      <c r="H224" s="46"/>
    </row>
    <row r="225" spans="1:8">
      <c r="A225" s="41"/>
      <c r="B225" s="51" t="s">
        <v>122</v>
      </c>
      <c r="C225" s="52"/>
      <c r="D225" s="53"/>
      <c r="E225" s="45">
        <v>20</v>
      </c>
      <c r="F225" s="54"/>
      <c r="G225" s="54"/>
      <c r="H225" s="54"/>
    </row>
    <row r="226" spans="1:8">
      <c r="A226" s="57">
        <v>29</v>
      </c>
      <c r="B226" s="36" t="s">
        <v>128</v>
      </c>
      <c r="C226" s="100" t="s">
        <v>129</v>
      </c>
      <c r="D226" s="44"/>
      <c r="E226" s="23">
        <v>20</v>
      </c>
      <c r="F226" s="60">
        <v>1</v>
      </c>
      <c r="G226" s="101">
        <f>H226*F226</f>
        <v>0.5</v>
      </c>
      <c r="H226" s="101">
        <v>0.5</v>
      </c>
    </row>
    <row r="227" spans="1:8">
      <c r="A227" s="41"/>
      <c r="B227" s="50"/>
      <c r="C227" s="43"/>
      <c r="D227" s="44"/>
      <c r="E227" s="23"/>
      <c r="F227" s="46"/>
      <c r="G227" s="46"/>
      <c r="H227" s="46"/>
    </row>
    <row r="228" spans="1:8">
      <c r="A228" s="41"/>
      <c r="B228" s="51" t="s">
        <v>123</v>
      </c>
      <c r="C228" s="52"/>
      <c r="D228" s="53"/>
      <c r="E228" s="45">
        <v>20</v>
      </c>
      <c r="F228" s="54"/>
      <c r="G228" s="54"/>
      <c r="H228" s="54"/>
    </row>
    <row r="229" spans="1:8">
      <c r="A229" s="57">
        <v>29</v>
      </c>
      <c r="B229" s="36" t="s">
        <v>128</v>
      </c>
      <c r="C229" s="100" t="s">
        <v>129</v>
      </c>
      <c r="D229" s="44"/>
      <c r="E229" s="23">
        <v>20</v>
      </c>
      <c r="F229" s="60">
        <v>1</v>
      </c>
      <c r="G229" s="101">
        <f>H229*F229</f>
        <v>0.5</v>
      </c>
      <c r="H229" s="101">
        <v>0.5</v>
      </c>
    </row>
    <row r="230" spans="1:8">
      <c r="A230" s="41"/>
      <c r="B230" s="58"/>
      <c r="C230" s="80"/>
      <c r="D230" s="81"/>
      <c r="E230" s="82"/>
      <c r="F230" s="83"/>
      <c r="G230" s="84"/>
      <c r="H230" s="84"/>
    </row>
    <row r="231" spans="1:8">
      <c r="A231" s="41"/>
      <c r="B231" s="51" t="s">
        <v>115</v>
      </c>
      <c r="C231" s="52"/>
      <c r="D231" s="53"/>
      <c r="E231" s="45">
        <v>60</v>
      </c>
      <c r="F231" s="54"/>
      <c r="G231" s="54"/>
      <c r="H231" s="54"/>
    </row>
    <row r="232" spans="1:8">
      <c r="A232" s="57">
        <v>29</v>
      </c>
      <c r="B232" s="36" t="s">
        <v>128</v>
      </c>
      <c r="C232" s="100" t="s">
        <v>129</v>
      </c>
      <c r="D232" s="44"/>
      <c r="E232" s="23">
        <v>60</v>
      </c>
      <c r="F232" s="60">
        <v>1</v>
      </c>
      <c r="G232" s="101">
        <f>H232*F232</f>
        <v>0.5</v>
      </c>
      <c r="H232" s="101">
        <v>0.5</v>
      </c>
    </row>
    <row r="233" spans="1:8">
      <c r="A233" s="41"/>
      <c r="B233" s="50"/>
      <c r="C233" s="43"/>
      <c r="D233" s="44"/>
      <c r="E233" s="23"/>
      <c r="F233" s="46"/>
      <c r="G233" s="46"/>
      <c r="H233" s="46"/>
    </row>
    <row r="234" spans="1:8">
      <c r="A234" s="41"/>
      <c r="B234" s="51" t="s">
        <v>116</v>
      </c>
      <c r="C234" s="52"/>
      <c r="D234" s="53"/>
      <c r="E234" s="45">
        <v>60</v>
      </c>
      <c r="F234" s="54"/>
      <c r="G234" s="54"/>
      <c r="H234" s="54"/>
    </row>
    <row r="235" spans="1:8">
      <c r="A235" s="57">
        <v>29</v>
      </c>
      <c r="B235" s="36" t="s">
        <v>128</v>
      </c>
      <c r="C235" s="100" t="s">
        <v>129</v>
      </c>
      <c r="D235" s="44"/>
      <c r="E235" s="23">
        <v>60</v>
      </c>
      <c r="F235" s="60">
        <v>1</v>
      </c>
      <c r="G235" s="101">
        <f>H235*F235</f>
        <v>0.5</v>
      </c>
      <c r="H235" s="101">
        <v>0.5</v>
      </c>
    </row>
    <row r="236" spans="1:8">
      <c r="A236" s="41"/>
      <c r="B236" s="50"/>
      <c r="C236" s="52"/>
      <c r="D236" s="44"/>
      <c r="E236" s="23"/>
      <c r="F236" s="46"/>
      <c r="G236" s="46"/>
      <c r="H236" s="46"/>
    </row>
    <row r="237" spans="1:8">
      <c r="A237" s="41"/>
      <c r="B237" s="70" t="s">
        <v>118</v>
      </c>
      <c r="C237" s="52"/>
      <c r="D237" s="53"/>
      <c r="E237" s="45">
        <v>15</v>
      </c>
      <c r="F237" s="45"/>
      <c r="G237" s="45"/>
      <c r="H237" s="45"/>
    </row>
    <row r="238" spans="1:8">
      <c r="A238" s="57">
        <v>29</v>
      </c>
      <c r="B238" s="36" t="s">
        <v>128</v>
      </c>
      <c r="C238" s="100" t="s">
        <v>129</v>
      </c>
      <c r="D238" s="44"/>
      <c r="E238" s="23">
        <v>15</v>
      </c>
      <c r="F238" s="60">
        <v>1</v>
      </c>
      <c r="G238" s="101">
        <f>H238*F238</f>
        <v>0.5</v>
      </c>
      <c r="H238" s="101">
        <v>0.5</v>
      </c>
    </row>
    <row r="239" spans="1:8">
      <c r="A239" s="41"/>
      <c r="B239" s="36"/>
      <c r="C239" s="102"/>
      <c r="D239" s="103"/>
      <c r="E239" s="68"/>
      <c r="F239" s="104"/>
      <c r="G239" s="105"/>
      <c r="H239" s="104"/>
    </row>
    <row r="240" spans="1:8">
      <c r="A240" s="29">
        <v>24</v>
      </c>
      <c r="B240" s="47" t="s">
        <v>130</v>
      </c>
      <c r="C240" s="48"/>
      <c r="D240" s="32" t="s">
        <v>19</v>
      </c>
      <c r="E240" s="33">
        <v>430</v>
      </c>
      <c r="F240" s="49"/>
      <c r="G240" s="49"/>
      <c r="H240" s="49"/>
    </row>
    <row r="241" spans="1:8">
      <c r="A241" s="41"/>
      <c r="B241" s="50" t="s">
        <v>23</v>
      </c>
      <c r="C241" s="43"/>
      <c r="D241" s="44"/>
      <c r="E241" s="23"/>
      <c r="F241" s="46"/>
      <c r="G241" s="46"/>
      <c r="H241" s="46"/>
    </row>
    <row r="242" spans="1:8">
      <c r="A242" s="41"/>
      <c r="B242" s="51" t="s">
        <v>131</v>
      </c>
      <c r="C242" s="52"/>
      <c r="D242" s="53"/>
      <c r="E242" s="45">
        <v>30</v>
      </c>
      <c r="F242" s="54"/>
      <c r="G242" s="54"/>
      <c r="H242" s="54"/>
    </row>
    <row r="243" spans="1:8">
      <c r="A243" s="57">
        <v>12</v>
      </c>
      <c r="B243" s="36" t="s">
        <v>20</v>
      </c>
      <c r="C243" s="37" t="s">
        <v>132</v>
      </c>
      <c r="D243" s="44"/>
      <c r="E243" s="64">
        <v>30</v>
      </c>
      <c r="F243" s="39">
        <v>1</v>
      </c>
      <c r="G243" s="40">
        <v>0.53</v>
      </c>
      <c r="H243" s="40">
        <v>0.53</v>
      </c>
    </row>
    <row r="244" spans="1:8">
      <c r="A244" s="41"/>
      <c r="B244" s="36"/>
    </row>
    <row r="245" spans="1:8">
      <c r="A245" s="41"/>
      <c r="B245" s="51" t="s">
        <v>133</v>
      </c>
      <c r="C245" s="52"/>
      <c r="D245" s="53"/>
      <c r="E245" s="45">
        <v>50</v>
      </c>
      <c r="F245" s="54"/>
      <c r="G245" s="54"/>
      <c r="H245" s="54"/>
    </row>
    <row r="246" spans="1:8">
      <c r="A246" s="57">
        <v>12</v>
      </c>
      <c r="B246" s="36" t="s">
        <v>20</v>
      </c>
      <c r="C246" s="37" t="s">
        <v>132</v>
      </c>
      <c r="D246" s="44"/>
      <c r="E246" s="64">
        <v>50</v>
      </c>
      <c r="F246" s="39">
        <v>1</v>
      </c>
      <c r="G246" s="40">
        <v>0.55000000000000004</v>
      </c>
      <c r="H246" s="40">
        <v>0.55000000000000004</v>
      </c>
    </row>
    <row r="247" spans="1:8">
      <c r="A247" s="41"/>
      <c r="B247" s="50"/>
      <c r="C247" s="43"/>
      <c r="D247" s="44"/>
      <c r="E247" s="23"/>
      <c r="F247" s="46"/>
      <c r="G247" s="46"/>
      <c r="H247" s="46"/>
    </row>
    <row r="248" spans="1:8">
      <c r="A248" s="41"/>
      <c r="B248" s="51" t="s">
        <v>134</v>
      </c>
      <c r="C248" s="52"/>
      <c r="D248" s="53"/>
      <c r="E248" s="45">
        <v>20</v>
      </c>
      <c r="F248" s="54"/>
      <c r="G248" s="54"/>
      <c r="H248" s="54"/>
    </row>
    <row r="249" spans="1:8">
      <c r="A249" s="57">
        <v>32</v>
      </c>
      <c r="B249" s="36" t="s">
        <v>25</v>
      </c>
      <c r="C249" s="43" t="s">
        <v>135</v>
      </c>
      <c r="D249" s="44"/>
      <c r="E249" s="23">
        <v>20</v>
      </c>
      <c r="F249" s="55" t="s">
        <v>19</v>
      </c>
      <c r="G249" s="56">
        <v>0.56399999999999995</v>
      </c>
      <c r="H249" s="56">
        <v>0.56399999999999995</v>
      </c>
    </row>
    <row r="250" spans="1:8">
      <c r="A250" s="41"/>
      <c r="B250" s="50"/>
      <c r="C250" s="43"/>
      <c r="D250" s="44"/>
      <c r="E250" s="23"/>
      <c r="F250" s="46"/>
      <c r="G250" s="46"/>
      <c r="H250" s="46"/>
    </row>
    <row r="251" spans="1:8">
      <c r="A251" s="41"/>
      <c r="B251" s="51" t="s">
        <v>136</v>
      </c>
      <c r="C251" s="52"/>
      <c r="D251" s="53"/>
      <c r="E251" s="45">
        <v>120</v>
      </c>
      <c r="F251" s="54"/>
      <c r="G251" s="54"/>
      <c r="H251" s="54"/>
    </row>
    <row r="252" spans="1:8">
      <c r="A252" s="57">
        <v>32</v>
      </c>
      <c r="B252" s="36" t="s">
        <v>25</v>
      </c>
      <c r="C252" s="43" t="s">
        <v>135</v>
      </c>
      <c r="D252" s="44"/>
      <c r="E252" s="23">
        <v>120</v>
      </c>
      <c r="F252" s="55" t="s">
        <v>19</v>
      </c>
      <c r="G252" s="56">
        <v>0.56399999999999995</v>
      </c>
      <c r="H252" s="56">
        <v>0.56399999999999995</v>
      </c>
    </row>
    <row r="253" spans="1:8">
      <c r="A253" s="41"/>
      <c r="B253" s="50"/>
      <c r="C253" s="43"/>
      <c r="D253" s="44"/>
      <c r="E253" s="23"/>
      <c r="F253" s="46"/>
      <c r="G253" s="46"/>
      <c r="H253" s="46"/>
    </row>
    <row r="254" spans="1:8">
      <c r="A254" s="41"/>
      <c r="B254" s="51" t="s">
        <v>137</v>
      </c>
      <c r="C254" s="52"/>
      <c r="D254" s="53"/>
      <c r="E254" s="45">
        <v>130</v>
      </c>
      <c r="F254" s="54"/>
      <c r="G254" s="54"/>
      <c r="H254" s="54"/>
    </row>
    <row r="255" spans="1:8">
      <c r="A255" s="57">
        <v>32</v>
      </c>
      <c r="B255" s="36" t="s">
        <v>25</v>
      </c>
      <c r="C255" s="43" t="s">
        <v>135</v>
      </c>
      <c r="D255" s="44"/>
      <c r="E255" s="23">
        <v>130</v>
      </c>
      <c r="F255" s="55" t="s">
        <v>19</v>
      </c>
      <c r="G255" s="56">
        <v>0.56399999999999995</v>
      </c>
      <c r="H255" s="56">
        <v>0.56399999999999995</v>
      </c>
    </row>
    <row r="256" spans="1:8">
      <c r="A256" s="41"/>
      <c r="B256" s="50"/>
      <c r="C256" s="43"/>
      <c r="D256" s="44"/>
      <c r="E256" s="23"/>
      <c r="F256" s="46"/>
      <c r="G256" s="46"/>
      <c r="H256" s="46"/>
    </row>
    <row r="257" spans="1:8">
      <c r="A257" s="41"/>
      <c r="B257" s="70" t="s">
        <v>118</v>
      </c>
      <c r="C257" s="52"/>
      <c r="D257" s="53"/>
      <c r="E257" s="45">
        <v>80</v>
      </c>
      <c r="F257" s="45"/>
      <c r="G257" s="45"/>
      <c r="H257" s="45"/>
    </row>
    <row r="258" spans="1:8">
      <c r="A258" s="57">
        <v>32</v>
      </c>
      <c r="B258" s="36" t="s">
        <v>25</v>
      </c>
      <c r="C258" s="43" t="s">
        <v>135</v>
      </c>
      <c r="D258" s="44"/>
      <c r="E258" s="23">
        <v>80</v>
      </c>
      <c r="F258" s="55" t="s">
        <v>19</v>
      </c>
      <c r="G258" s="56">
        <v>0.56399999999999995</v>
      </c>
      <c r="H258" s="56">
        <v>0.56399999999999995</v>
      </c>
    </row>
    <row r="259" spans="1:8">
      <c r="A259" s="41"/>
      <c r="B259" s="36"/>
      <c r="C259" s="93"/>
      <c r="D259" s="94"/>
      <c r="E259" s="95"/>
      <c r="F259" s="95"/>
      <c r="G259" s="96"/>
      <c r="H259" s="95"/>
    </row>
    <row r="260" spans="1:8">
      <c r="A260" s="29">
        <v>25</v>
      </c>
      <c r="B260" s="47" t="s">
        <v>138</v>
      </c>
      <c r="C260" s="48"/>
      <c r="D260" s="32" t="s">
        <v>19</v>
      </c>
      <c r="E260" s="33">
        <v>170</v>
      </c>
      <c r="F260" s="49"/>
      <c r="G260" s="49"/>
      <c r="H260" s="49"/>
    </row>
    <row r="261" spans="1:8">
      <c r="A261" s="41"/>
      <c r="B261" s="50" t="s">
        <v>139</v>
      </c>
      <c r="C261" s="43"/>
      <c r="D261" s="44"/>
      <c r="E261" s="23"/>
      <c r="F261" s="46"/>
      <c r="G261" s="46"/>
      <c r="H261" s="46"/>
    </row>
    <row r="262" spans="1:8">
      <c r="A262" s="41"/>
      <c r="B262" s="51" t="s">
        <v>140</v>
      </c>
      <c r="C262" s="52"/>
      <c r="D262" s="53"/>
      <c r="E262" s="45">
        <v>10</v>
      </c>
      <c r="F262" s="54"/>
      <c r="G262" s="54"/>
      <c r="H262" s="54"/>
    </row>
    <row r="263" spans="1:8">
      <c r="A263" s="57">
        <v>12</v>
      </c>
      <c r="B263" s="36" t="s">
        <v>20</v>
      </c>
      <c r="C263" s="37" t="s">
        <v>132</v>
      </c>
      <c r="D263" s="44"/>
      <c r="E263" s="64">
        <v>10</v>
      </c>
      <c r="F263" s="39">
        <v>1</v>
      </c>
      <c r="G263" s="40">
        <v>0.51</v>
      </c>
      <c r="H263" s="40">
        <v>0.51</v>
      </c>
    </row>
    <row r="264" spans="1:8">
      <c r="A264" s="41"/>
      <c r="B264" s="50"/>
      <c r="C264" s="52"/>
      <c r="D264" s="44"/>
      <c r="E264" s="23"/>
      <c r="F264" s="46"/>
      <c r="G264" s="46"/>
      <c r="H264" s="46"/>
    </row>
    <row r="265" spans="1:8">
      <c r="A265" s="41"/>
      <c r="B265" s="51" t="s">
        <v>141</v>
      </c>
      <c r="C265" s="52"/>
      <c r="D265" s="53"/>
      <c r="E265" s="45">
        <v>10</v>
      </c>
      <c r="F265" s="54"/>
      <c r="G265" s="54"/>
      <c r="H265" s="54"/>
    </row>
    <row r="266" spans="1:8">
      <c r="A266" s="57">
        <v>12</v>
      </c>
      <c r="B266" s="36" t="s">
        <v>20</v>
      </c>
      <c r="C266" s="37" t="s">
        <v>132</v>
      </c>
      <c r="D266" s="44"/>
      <c r="E266" s="64">
        <v>10</v>
      </c>
      <c r="F266" s="39">
        <v>1</v>
      </c>
      <c r="G266" s="40">
        <v>0.51</v>
      </c>
      <c r="H266" s="40">
        <v>0.51</v>
      </c>
    </row>
    <row r="267" spans="1:8">
      <c r="A267" s="41"/>
      <c r="B267" s="50"/>
      <c r="C267" s="43"/>
      <c r="D267" s="44"/>
      <c r="E267" s="23"/>
      <c r="F267" s="46"/>
      <c r="G267" s="46"/>
      <c r="H267" s="46"/>
    </row>
    <row r="268" spans="1:8">
      <c r="A268" s="41"/>
      <c r="B268" s="51" t="s">
        <v>142</v>
      </c>
      <c r="C268" s="52"/>
      <c r="D268" s="53"/>
      <c r="E268" s="45">
        <v>10</v>
      </c>
      <c r="F268" s="54"/>
      <c r="G268" s="54"/>
      <c r="H268" s="54"/>
    </row>
    <row r="269" spans="1:8">
      <c r="A269" s="57">
        <v>12</v>
      </c>
      <c r="B269" s="36" t="s">
        <v>20</v>
      </c>
      <c r="C269" s="37" t="s">
        <v>132</v>
      </c>
      <c r="D269" s="44"/>
      <c r="E269" s="64">
        <v>10</v>
      </c>
      <c r="F269" s="39">
        <v>1</v>
      </c>
      <c r="G269" s="40">
        <v>0.51</v>
      </c>
      <c r="H269" s="40">
        <v>0.51</v>
      </c>
    </row>
    <row r="270" spans="1:8">
      <c r="A270" s="41"/>
      <c r="B270" s="50"/>
      <c r="C270" s="43"/>
      <c r="D270" s="44"/>
      <c r="E270" s="23"/>
      <c r="F270" s="46"/>
      <c r="G270" s="46"/>
      <c r="H270" s="46"/>
    </row>
    <row r="271" spans="1:8">
      <c r="A271" s="41"/>
      <c r="B271" s="51" t="s">
        <v>143</v>
      </c>
      <c r="C271" s="52"/>
      <c r="D271" s="53"/>
      <c r="E271" s="45">
        <v>20</v>
      </c>
      <c r="F271" s="54"/>
      <c r="G271" s="54"/>
      <c r="H271" s="54"/>
    </row>
    <row r="272" spans="1:8">
      <c r="A272" s="57">
        <v>12</v>
      </c>
      <c r="B272" s="36" t="s">
        <v>20</v>
      </c>
      <c r="C272" s="37" t="s">
        <v>132</v>
      </c>
      <c r="D272" s="44"/>
      <c r="E272" s="64">
        <v>20</v>
      </c>
      <c r="F272" s="39">
        <v>1</v>
      </c>
      <c r="G272" s="40">
        <v>0.54</v>
      </c>
      <c r="H272" s="40">
        <v>0.54</v>
      </c>
    </row>
    <row r="273" spans="1:8">
      <c r="A273" s="41"/>
      <c r="B273" s="50"/>
      <c r="C273" s="43"/>
      <c r="D273" s="44"/>
      <c r="E273" s="23"/>
      <c r="F273" s="46"/>
      <c r="G273" s="46"/>
      <c r="H273" s="46"/>
    </row>
    <row r="274" spans="1:8">
      <c r="A274" s="41"/>
      <c r="B274" s="51" t="s">
        <v>144</v>
      </c>
      <c r="C274" s="52"/>
      <c r="D274" s="53"/>
      <c r="E274" s="45">
        <v>60</v>
      </c>
      <c r="F274" s="54"/>
      <c r="G274" s="54"/>
      <c r="H274" s="54"/>
    </row>
    <row r="275" spans="1:8">
      <c r="A275" s="57">
        <v>32</v>
      </c>
      <c r="B275" s="36" t="s">
        <v>25</v>
      </c>
      <c r="C275" s="43" t="s">
        <v>135</v>
      </c>
      <c r="D275" s="44"/>
      <c r="E275" s="23">
        <v>60</v>
      </c>
      <c r="F275" s="55" t="s">
        <v>19</v>
      </c>
      <c r="G275" s="56">
        <v>0.56000000000000005</v>
      </c>
      <c r="H275" s="56">
        <v>0.56000000000000005</v>
      </c>
    </row>
    <row r="276" spans="1:8">
      <c r="A276" s="41"/>
      <c r="B276" s="50"/>
      <c r="C276" s="43"/>
      <c r="D276" s="44"/>
      <c r="E276" s="23"/>
      <c r="F276" s="46"/>
      <c r="G276" s="46"/>
      <c r="H276" s="46"/>
    </row>
    <row r="277" spans="1:8">
      <c r="A277" s="41"/>
      <c r="B277" s="51" t="s">
        <v>145</v>
      </c>
      <c r="C277" s="52"/>
      <c r="D277" s="53"/>
      <c r="E277" s="45">
        <v>30</v>
      </c>
      <c r="F277" s="54"/>
      <c r="G277" s="54"/>
      <c r="H277" s="54"/>
    </row>
    <row r="278" spans="1:8">
      <c r="A278" s="57">
        <v>32</v>
      </c>
      <c r="B278" s="36" t="s">
        <v>25</v>
      </c>
      <c r="C278" s="43" t="s">
        <v>135</v>
      </c>
      <c r="D278" s="44"/>
      <c r="E278" s="23">
        <v>30</v>
      </c>
      <c r="F278" s="55" t="s">
        <v>19</v>
      </c>
      <c r="G278" s="56">
        <v>0.56000000000000005</v>
      </c>
      <c r="H278" s="56">
        <v>0.56000000000000005</v>
      </c>
    </row>
    <row r="279" spans="1:8">
      <c r="A279" s="41"/>
      <c r="B279" s="50"/>
      <c r="C279" s="43"/>
      <c r="D279" s="44"/>
      <c r="E279" s="23"/>
      <c r="F279" s="46"/>
      <c r="G279" s="46"/>
      <c r="H279" s="46"/>
    </row>
    <row r="280" spans="1:8">
      <c r="A280" s="41"/>
      <c r="B280" s="51" t="s">
        <v>146</v>
      </c>
      <c r="C280" s="52"/>
      <c r="D280" s="53"/>
      <c r="E280" s="45">
        <v>20</v>
      </c>
      <c r="F280" s="54"/>
      <c r="G280" s="54"/>
      <c r="H280" s="54"/>
    </row>
    <row r="281" spans="1:8">
      <c r="A281" s="57">
        <v>32</v>
      </c>
      <c r="B281" s="36" t="s">
        <v>25</v>
      </c>
      <c r="C281" s="43" t="s">
        <v>135</v>
      </c>
      <c r="D281" s="44"/>
      <c r="E281" s="23">
        <v>20</v>
      </c>
      <c r="F281" s="55" t="s">
        <v>19</v>
      </c>
      <c r="G281" s="56">
        <v>0.56000000000000005</v>
      </c>
      <c r="H281" s="56">
        <v>0.56000000000000005</v>
      </c>
    </row>
    <row r="282" spans="1:8">
      <c r="A282" s="41"/>
      <c r="B282" s="50"/>
      <c r="C282" s="43"/>
      <c r="D282" s="44"/>
      <c r="E282" s="23"/>
      <c r="F282" s="46"/>
      <c r="G282" s="46"/>
      <c r="H282" s="46"/>
    </row>
    <row r="283" spans="1:8">
      <c r="A283" s="41"/>
      <c r="B283" s="70" t="s">
        <v>147</v>
      </c>
      <c r="C283" s="52"/>
      <c r="D283" s="53"/>
      <c r="E283" s="45">
        <v>10</v>
      </c>
      <c r="F283" s="45"/>
      <c r="G283" s="45"/>
      <c r="H283" s="45"/>
    </row>
    <row r="284" spans="1:8">
      <c r="A284" s="57">
        <v>32</v>
      </c>
      <c r="B284" s="36" t="s">
        <v>25</v>
      </c>
      <c r="C284" s="43" t="s">
        <v>135</v>
      </c>
      <c r="D284" s="44"/>
      <c r="E284" s="23">
        <v>10</v>
      </c>
      <c r="F284" s="55" t="s">
        <v>19</v>
      </c>
      <c r="G284" s="56">
        <v>0.56000000000000005</v>
      </c>
      <c r="H284" s="56">
        <v>0.56000000000000005</v>
      </c>
    </row>
    <row r="285" spans="1:8">
      <c r="C285" s="43"/>
      <c r="D285" s="53"/>
      <c r="E285" s="45"/>
      <c r="F285" s="46"/>
      <c r="G285" s="46"/>
      <c r="H285" s="46"/>
    </row>
    <row r="286" spans="1:8">
      <c r="A286" s="29">
        <v>26</v>
      </c>
      <c r="B286" s="47" t="s">
        <v>148</v>
      </c>
      <c r="C286" s="48"/>
      <c r="D286" s="32" t="s">
        <v>19</v>
      </c>
      <c r="E286" s="33">
        <v>3600</v>
      </c>
      <c r="F286" s="49"/>
      <c r="G286" s="49"/>
      <c r="H286" s="49"/>
    </row>
    <row r="287" spans="1:8">
      <c r="A287" s="41"/>
      <c r="B287" s="50" t="s">
        <v>139</v>
      </c>
      <c r="C287" s="52"/>
      <c r="D287" s="44"/>
      <c r="E287" s="23"/>
      <c r="F287" s="46"/>
      <c r="G287" s="46"/>
      <c r="H287" s="46"/>
    </row>
    <row r="288" spans="1:8">
      <c r="A288" s="41"/>
      <c r="B288" s="51" t="s">
        <v>149</v>
      </c>
      <c r="C288" s="52"/>
      <c r="D288" s="53"/>
      <c r="E288" s="45">
        <v>300</v>
      </c>
      <c r="F288" s="54"/>
      <c r="G288" s="54"/>
      <c r="H288" s="54"/>
    </row>
    <row r="289" spans="1:8">
      <c r="A289" s="57">
        <v>24</v>
      </c>
      <c r="B289" s="36" t="s">
        <v>50</v>
      </c>
      <c r="C289" s="65" t="s">
        <v>150</v>
      </c>
      <c r="D289" s="66"/>
      <c r="E289" s="67">
        <v>300</v>
      </c>
      <c r="F289" s="68" t="s">
        <v>104</v>
      </c>
      <c r="G289" s="69">
        <v>0.34899999999999998</v>
      </c>
      <c r="H289" s="69">
        <v>0.34899999999999998</v>
      </c>
    </row>
    <row r="290" spans="1:8">
      <c r="A290" s="41"/>
      <c r="B290" s="90"/>
      <c r="C290" s="43"/>
      <c r="D290" s="44"/>
      <c r="E290" s="23"/>
      <c r="F290" s="46"/>
      <c r="G290" s="46"/>
      <c r="H290" s="46"/>
    </row>
    <row r="291" spans="1:8">
      <c r="A291" s="41"/>
      <c r="B291" s="51" t="s">
        <v>151</v>
      </c>
      <c r="C291" s="52"/>
      <c r="D291" s="53"/>
      <c r="E291" s="45">
        <v>300</v>
      </c>
      <c r="F291" s="54"/>
      <c r="G291" s="54"/>
      <c r="H291" s="54"/>
    </row>
    <row r="292" spans="1:8">
      <c r="A292" s="57">
        <v>24</v>
      </c>
      <c r="B292" s="36" t="s">
        <v>50</v>
      </c>
      <c r="C292" s="65" t="s">
        <v>150</v>
      </c>
      <c r="D292" s="66"/>
      <c r="E292" s="67">
        <v>300</v>
      </c>
      <c r="F292" s="68" t="s">
        <v>104</v>
      </c>
      <c r="G292" s="69">
        <v>0.34899999999999998</v>
      </c>
      <c r="H292" s="69">
        <v>0.34899999999999998</v>
      </c>
    </row>
    <row r="293" spans="1:8">
      <c r="A293" s="41"/>
      <c r="B293" s="50"/>
      <c r="C293" s="43"/>
      <c r="D293" s="44"/>
      <c r="E293" s="23"/>
      <c r="F293" s="46"/>
      <c r="G293" s="46"/>
      <c r="H293" s="46"/>
    </row>
    <row r="294" spans="1:8">
      <c r="A294" s="41"/>
      <c r="B294" s="51" t="s">
        <v>142</v>
      </c>
      <c r="C294" s="52"/>
      <c r="D294" s="53"/>
      <c r="E294" s="45">
        <v>800</v>
      </c>
      <c r="F294" s="54"/>
      <c r="G294" s="54"/>
      <c r="H294" s="54"/>
    </row>
    <row r="295" spans="1:8">
      <c r="A295" s="57">
        <v>32</v>
      </c>
      <c r="B295" s="36" t="s">
        <v>25</v>
      </c>
      <c r="C295" s="43" t="s">
        <v>135</v>
      </c>
      <c r="D295" s="44"/>
      <c r="E295" s="23">
        <v>800</v>
      </c>
      <c r="F295" s="55" t="s">
        <v>19</v>
      </c>
      <c r="G295" s="56">
        <v>0.24</v>
      </c>
      <c r="H295" s="56">
        <v>0.24</v>
      </c>
    </row>
    <row r="296" spans="1:8">
      <c r="A296" s="41"/>
      <c r="B296" s="36"/>
      <c r="C296" s="43"/>
      <c r="D296" s="44"/>
      <c r="E296" s="23"/>
      <c r="F296" s="46"/>
      <c r="G296" s="46"/>
      <c r="H296" s="46"/>
    </row>
    <row r="297" spans="1:8">
      <c r="A297" s="41"/>
      <c r="B297" s="51" t="s">
        <v>152</v>
      </c>
      <c r="C297" s="52"/>
      <c r="D297" s="53"/>
      <c r="E297" s="45">
        <v>600</v>
      </c>
      <c r="F297" s="54"/>
      <c r="G297" s="54"/>
      <c r="H297" s="54"/>
    </row>
    <row r="298" spans="1:8">
      <c r="A298" s="57">
        <v>32</v>
      </c>
      <c r="B298" s="36" t="s">
        <v>25</v>
      </c>
      <c r="C298" s="43" t="s">
        <v>135</v>
      </c>
      <c r="D298" s="44"/>
      <c r="E298" s="23">
        <v>600</v>
      </c>
      <c r="F298" s="55" t="s">
        <v>19</v>
      </c>
      <c r="G298" s="56">
        <v>0.24</v>
      </c>
      <c r="H298" s="56">
        <v>0.24</v>
      </c>
    </row>
    <row r="299" spans="1:8">
      <c r="A299" s="41"/>
      <c r="B299" s="50"/>
      <c r="C299" s="43"/>
      <c r="D299" s="44"/>
      <c r="E299" s="23"/>
      <c r="F299" s="46"/>
      <c r="G299" s="46"/>
      <c r="H299" s="46"/>
    </row>
    <row r="300" spans="1:8">
      <c r="A300" s="41"/>
      <c r="B300" s="51" t="s">
        <v>143</v>
      </c>
      <c r="C300" s="52"/>
      <c r="D300" s="53"/>
      <c r="E300" s="45">
        <v>100</v>
      </c>
      <c r="F300" s="54"/>
      <c r="G300" s="54"/>
      <c r="H300" s="54"/>
    </row>
    <row r="301" spans="1:8" ht="23.25">
      <c r="A301" s="57">
        <v>12</v>
      </c>
      <c r="B301" s="36" t="s">
        <v>20</v>
      </c>
      <c r="C301" s="37" t="s">
        <v>153</v>
      </c>
      <c r="D301" s="44"/>
      <c r="E301" s="64">
        <v>100</v>
      </c>
      <c r="F301" s="39">
        <v>1</v>
      </c>
      <c r="G301" s="40">
        <v>0.24</v>
      </c>
      <c r="H301" s="40">
        <v>0.24</v>
      </c>
    </row>
    <row r="302" spans="1:8">
      <c r="A302" s="41"/>
      <c r="B302" s="50"/>
      <c r="C302" s="43"/>
      <c r="D302" s="44"/>
      <c r="E302" s="23"/>
      <c r="F302" s="46"/>
      <c r="G302" s="46"/>
      <c r="H302" s="46"/>
    </row>
    <row r="303" spans="1:8">
      <c r="A303" s="41"/>
      <c r="B303" s="51" t="s">
        <v>144</v>
      </c>
      <c r="C303" s="52"/>
      <c r="D303" s="53"/>
      <c r="E303" s="45">
        <v>600</v>
      </c>
      <c r="F303" s="54"/>
      <c r="G303" s="54"/>
      <c r="H303" s="54"/>
    </row>
    <row r="304" spans="1:8">
      <c r="A304" s="57">
        <v>32</v>
      </c>
      <c r="B304" s="36" t="s">
        <v>25</v>
      </c>
      <c r="C304" s="43" t="s">
        <v>135</v>
      </c>
      <c r="D304" s="44"/>
      <c r="E304" s="23">
        <v>600</v>
      </c>
      <c r="F304" s="55" t="s">
        <v>19</v>
      </c>
      <c r="G304" s="56">
        <v>0.24</v>
      </c>
      <c r="H304" s="56">
        <v>0.24</v>
      </c>
    </row>
    <row r="305" spans="1:8">
      <c r="A305" s="41"/>
      <c r="B305" s="50"/>
      <c r="C305" s="43"/>
      <c r="D305" s="44"/>
      <c r="E305" s="23"/>
      <c r="F305" s="46"/>
      <c r="G305" s="46"/>
      <c r="H305" s="46"/>
    </row>
    <row r="306" spans="1:8">
      <c r="A306" s="41"/>
      <c r="B306" s="51" t="s">
        <v>145</v>
      </c>
      <c r="C306" s="52"/>
      <c r="D306" s="53"/>
      <c r="E306" s="45">
        <v>400</v>
      </c>
      <c r="F306" s="54"/>
      <c r="G306" s="54"/>
      <c r="H306" s="54"/>
    </row>
    <row r="307" spans="1:8" ht="23.25">
      <c r="A307" s="57">
        <v>12</v>
      </c>
      <c r="B307" s="36" t="s">
        <v>20</v>
      </c>
      <c r="C307" s="37" t="s">
        <v>153</v>
      </c>
      <c r="D307" s="44"/>
      <c r="E307" s="64">
        <v>400</v>
      </c>
      <c r="F307" s="39">
        <v>1</v>
      </c>
      <c r="G307" s="40">
        <v>0.24</v>
      </c>
      <c r="H307" s="40">
        <v>0.24</v>
      </c>
    </row>
    <row r="308" spans="1:8">
      <c r="A308" s="41"/>
      <c r="B308" s="50"/>
      <c r="C308" s="43"/>
      <c r="D308" s="44"/>
      <c r="E308" s="23"/>
      <c r="F308" s="46"/>
      <c r="G308" s="46"/>
      <c r="H308" s="46"/>
    </row>
    <row r="309" spans="1:8">
      <c r="A309" s="41"/>
      <c r="B309" s="51" t="s">
        <v>146</v>
      </c>
      <c r="C309" s="52"/>
      <c r="D309" s="53"/>
      <c r="E309" s="45">
        <v>300</v>
      </c>
      <c r="F309" s="54"/>
      <c r="G309" s="54"/>
      <c r="H309" s="54"/>
    </row>
    <row r="310" spans="1:8">
      <c r="A310" s="57">
        <v>32</v>
      </c>
      <c r="B310" s="36" t="s">
        <v>25</v>
      </c>
      <c r="C310" s="43" t="s">
        <v>135</v>
      </c>
      <c r="D310" s="44"/>
      <c r="E310" s="23">
        <v>300</v>
      </c>
      <c r="F310" s="55" t="s">
        <v>19</v>
      </c>
      <c r="G310" s="56">
        <v>0.24</v>
      </c>
      <c r="H310" s="56">
        <v>0.24</v>
      </c>
    </row>
    <row r="311" spans="1:8">
      <c r="A311" s="41"/>
      <c r="B311" s="50"/>
      <c r="C311" s="43"/>
      <c r="D311" s="44"/>
      <c r="E311" s="23"/>
      <c r="F311" s="46"/>
      <c r="G311" s="46"/>
      <c r="H311" s="46"/>
    </row>
    <row r="312" spans="1:8">
      <c r="A312" s="41"/>
      <c r="B312" s="51" t="s">
        <v>147</v>
      </c>
      <c r="C312" s="52"/>
      <c r="D312" s="53"/>
      <c r="E312" s="45">
        <v>100</v>
      </c>
      <c r="F312" s="54"/>
      <c r="G312" s="54"/>
      <c r="H312" s="54"/>
    </row>
    <row r="313" spans="1:8">
      <c r="A313" s="57">
        <v>32</v>
      </c>
      <c r="B313" s="36" t="s">
        <v>25</v>
      </c>
      <c r="C313" s="43" t="s">
        <v>135</v>
      </c>
      <c r="D313" s="44"/>
      <c r="E313" s="23">
        <v>100</v>
      </c>
      <c r="F313" s="55" t="s">
        <v>19</v>
      </c>
      <c r="G313" s="56">
        <v>0.24</v>
      </c>
      <c r="H313" s="56">
        <v>0.24</v>
      </c>
    </row>
    <row r="314" spans="1:8">
      <c r="A314" s="41"/>
      <c r="B314" s="58"/>
      <c r="C314" s="43"/>
      <c r="D314" s="44"/>
      <c r="E314" s="23"/>
      <c r="F314" s="46"/>
      <c r="G314" s="46"/>
      <c r="H314" s="46"/>
    </row>
    <row r="315" spans="1:8">
      <c r="A315" s="41"/>
      <c r="B315" s="51" t="s">
        <v>154</v>
      </c>
      <c r="C315" s="52"/>
      <c r="D315" s="53"/>
      <c r="E315" s="45">
        <v>100</v>
      </c>
      <c r="F315" s="54"/>
      <c r="G315" s="54"/>
      <c r="H315" s="54"/>
    </row>
    <row r="316" spans="1:8">
      <c r="A316" s="57">
        <v>32</v>
      </c>
      <c r="B316" s="36" t="s">
        <v>25</v>
      </c>
      <c r="C316" s="43" t="s">
        <v>135</v>
      </c>
      <c r="D316" s="44"/>
      <c r="E316" s="23">
        <v>100</v>
      </c>
      <c r="F316" s="55" t="s">
        <v>19</v>
      </c>
      <c r="G316" s="56">
        <v>0.24</v>
      </c>
      <c r="H316" s="56">
        <v>0.24</v>
      </c>
    </row>
    <row r="317" spans="1:8">
      <c r="A317" s="41"/>
      <c r="B317" s="50"/>
      <c r="C317" s="52"/>
      <c r="D317" s="44"/>
      <c r="E317" s="23"/>
      <c r="F317" s="46"/>
      <c r="G317" s="46"/>
      <c r="H317" s="46"/>
    </row>
    <row r="318" spans="1:8">
      <c r="A318" s="29">
        <v>27</v>
      </c>
      <c r="B318" s="47" t="s">
        <v>155</v>
      </c>
      <c r="C318" s="48"/>
      <c r="D318" s="32" t="s">
        <v>19</v>
      </c>
      <c r="E318" s="33">
        <v>220</v>
      </c>
      <c r="F318" s="49"/>
      <c r="G318" s="49"/>
      <c r="H318" s="49"/>
    </row>
    <row r="319" spans="1:8">
      <c r="A319" s="41"/>
      <c r="B319" s="50" t="s">
        <v>23</v>
      </c>
      <c r="C319" s="43"/>
      <c r="D319" s="44"/>
      <c r="E319" s="23"/>
      <c r="F319" s="46"/>
      <c r="G319" s="46"/>
      <c r="H319" s="46"/>
    </row>
    <row r="320" spans="1:8">
      <c r="A320" s="41"/>
      <c r="B320" s="51" t="s">
        <v>156</v>
      </c>
      <c r="C320" s="52"/>
      <c r="D320" s="53"/>
      <c r="E320" s="45">
        <v>20</v>
      </c>
      <c r="F320" s="54"/>
      <c r="G320" s="54"/>
      <c r="H320" s="54"/>
    </row>
    <row r="321" spans="1:8">
      <c r="A321" s="57">
        <v>32</v>
      </c>
      <c r="B321" s="36" t="s">
        <v>25</v>
      </c>
      <c r="C321" s="43" t="s">
        <v>117</v>
      </c>
      <c r="D321" s="44"/>
      <c r="E321" s="23">
        <v>20</v>
      </c>
      <c r="F321" s="55" t="s">
        <v>19</v>
      </c>
      <c r="G321" s="56">
        <v>6.6</v>
      </c>
      <c r="H321" s="56">
        <v>6.6</v>
      </c>
    </row>
    <row r="322" spans="1:8">
      <c r="A322" s="41"/>
      <c r="B322" s="50"/>
      <c r="C322" s="43"/>
      <c r="D322" s="44"/>
      <c r="E322" s="23"/>
      <c r="F322" s="46"/>
      <c r="G322" s="46"/>
      <c r="H322" s="46"/>
    </row>
    <row r="323" spans="1:8">
      <c r="A323" s="41"/>
      <c r="B323" s="51" t="s">
        <v>133</v>
      </c>
      <c r="C323" s="52"/>
      <c r="D323" s="53"/>
      <c r="E323" s="45">
        <v>30</v>
      </c>
      <c r="F323" s="54"/>
      <c r="G323" s="54"/>
      <c r="H323" s="54"/>
    </row>
    <row r="324" spans="1:8">
      <c r="A324" s="57">
        <v>32</v>
      </c>
      <c r="B324" s="36" t="s">
        <v>25</v>
      </c>
      <c r="C324" s="43" t="s">
        <v>117</v>
      </c>
      <c r="D324" s="44"/>
      <c r="E324" s="23">
        <v>30</v>
      </c>
      <c r="F324" s="55" t="s">
        <v>19</v>
      </c>
      <c r="G324" s="56">
        <v>6.6</v>
      </c>
      <c r="H324" s="56">
        <v>6.6</v>
      </c>
    </row>
    <row r="325" spans="1:8">
      <c r="A325" s="41"/>
      <c r="B325" s="50"/>
      <c r="C325" s="43"/>
      <c r="D325" s="44"/>
      <c r="E325" s="23"/>
      <c r="F325" s="46"/>
      <c r="G325" s="46"/>
      <c r="H325" s="46"/>
    </row>
    <row r="326" spans="1:8">
      <c r="A326" s="41"/>
      <c r="B326" s="51" t="s">
        <v>134</v>
      </c>
      <c r="C326" s="52"/>
      <c r="D326" s="53"/>
      <c r="E326" s="45">
        <v>50</v>
      </c>
      <c r="F326" s="54"/>
      <c r="G326" s="54"/>
      <c r="H326" s="54"/>
    </row>
    <row r="327" spans="1:8">
      <c r="A327" s="57">
        <v>32</v>
      </c>
      <c r="B327" s="36" t="s">
        <v>25</v>
      </c>
      <c r="C327" s="43" t="s">
        <v>117</v>
      </c>
      <c r="D327" s="44"/>
      <c r="E327" s="23">
        <v>50</v>
      </c>
      <c r="F327" s="55" t="s">
        <v>19</v>
      </c>
      <c r="G327" s="56">
        <v>6.6</v>
      </c>
      <c r="H327" s="56">
        <v>6.6</v>
      </c>
    </row>
    <row r="328" spans="1:8">
      <c r="A328" s="41"/>
      <c r="B328" s="50"/>
      <c r="C328" s="43"/>
      <c r="D328" s="44"/>
      <c r="E328" s="23"/>
      <c r="F328" s="46"/>
      <c r="G328" s="46"/>
      <c r="H328" s="46"/>
    </row>
    <row r="329" spans="1:8">
      <c r="A329" s="41"/>
      <c r="B329" s="51" t="s">
        <v>136</v>
      </c>
      <c r="C329" s="52"/>
      <c r="D329" s="53"/>
      <c r="E329" s="45">
        <v>40</v>
      </c>
      <c r="F329" s="54"/>
      <c r="G329" s="54"/>
      <c r="H329" s="54"/>
    </row>
    <row r="330" spans="1:8">
      <c r="A330" s="57">
        <v>32</v>
      </c>
      <c r="B330" s="36" t="s">
        <v>25</v>
      </c>
      <c r="C330" s="43" t="s">
        <v>117</v>
      </c>
      <c r="D330" s="44"/>
      <c r="E330" s="23">
        <v>40</v>
      </c>
      <c r="F330" s="55" t="s">
        <v>19</v>
      </c>
      <c r="G330" s="56">
        <v>6.6</v>
      </c>
      <c r="H330" s="56">
        <v>6.6</v>
      </c>
    </row>
    <row r="331" spans="1:8">
      <c r="A331" s="41"/>
      <c r="B331" s="50"/>
      <c r="C331" s="43"/>
      <c r="D331" s="44"/>
      <c r="E331" s="23"/>
      <c r="F331" s="46"/>
      <c r="G331" s="46"/>
      <c r="H331" s="46"/>
    </row>
    <row r="332" spans="1:8">
      <c r="A332" s="41"/>
      <c r="B332" s="51" t="s">
        <v>137</v>
      </c>
      <c r="C332" s="52"/>
      <c r="D332" s="53"/>
      <c r="E332" s="45">
        <v>30</v>
      </c>
      <c r="F332" s="54"/>
      <c r="G332" s="54"/>
      <c r="H332" s="54"/>
    </row>
    <row r="333" spans="1:8">
      <c r="A333" s="57">
        <v>32</v>
      </c>
      <c r="B333" s="36" t="s">
        <v>25</v>
      </c>
      <c r="C333" s="43" t="s">
        <v>117</v>
      </c>
      <c r="D333" s="44"/>
      <c r="E333" s="23">
        <v>30</v>
      </c>
      <c r="F333" s="55" t="s">
        <v>19</v>
      </c>
      <c r="G333" s="56">
        <v>6.6</v>
      </c>
      <c r="H333" s="56">
        <v>6.6</v>
      </c>
    </row>
    <row r="334" spans="1:8">
      <c r="A334" s="41"/>
      <c r="B334" s="50"/>
      <c r="C334" s="43"/>
      <c r="D334" s="44"/>
      <c r="E334" s="23"/>
      <c r="F334" s="46"/>
      <c r="G334" s="46"/>
      <c r="H334" s="46"/>
    </row>
    <row r="335" spans="1:8">
      <c r="A335" s="41"/>
      <c r="B335" s="51" t="s">
        <v>157</v>
      </c>
      <c r="C335" s="52"/>
      <c r="D335" s="53"/>
      <c r="E335" s="45">
        <v>30</v>
      </c>
      <c r="F335" s="54"/>
      <c r="G335" s="54"/>
      <c r="H335" s="54"/>
    </row>
    <row r="336" spans="1:8">
      <c r="A336" s="57">
        <v>32</v>
      </c>
      <c r="B336" s="36" t="s">
        <v>25</v>
      </c>
      <c r="C336" s="43" t="s">
        <v>117</v>
      </c>
      <c r="D336" s="44"/>
      <c r="E336" s="23">
        <v>30</v>
      </c>
      <c r="F336" s="55" t="s">
        <v>19</v>
      </c>
      <c r="G336" s="56">
        <v>6.6</v>
      </c>
      <c r="H336" s="56">
        <v>6.6</v>
      </c>
    </row>
    <row r="337" spans="1:8">
      <c r="A337" s="41"/>
      <c r="B337" s="50"/>
      <c r="C337" s="43"/>
      <c r="D337" s="44"/>
      <c r="E337" s="23"/>
      <c r="F337" s="46"/>
      <c r="G337" s="46"/>
      <c r="H337" s="46"/>
    </row>
    <row r="338" spans="1:8">
      <c r="A338" s="41"/>
      <c r="B338" s="51" t="s">
        <v>147</v>
      </c>
      <c r="C338" s="52"/>
      <c r="D338" s="53"/>
      <c r="E338" s="45">
        <v>20</v>
      </c>
      <c r="F338" s="54"/>
      <c r="G338" s="54"/>
      <c r="H338" s="54"/>
    </row>
    <row r="339" spans="1:8">
      <c r="A339" s="57">
        <v>32</v>
      </c>
      <c r="B339" s="36" t="s">
        <v>25</v>
      </c>
      <c r="C339" s="43" t="s">
        <v>117</v>
      </c>
      <c r="D339" s="44"/>
      <c r="E339" s="23">
        <v>20</v>
      </c>
      <c r="F339" s="55" t="s">
        <v>19</v>
      </c>
      <c r="G339" s="56">
        <v>6.6</v>
      </c>
      <c r="H339" s="56">
        <v>6.6</v>
      </c>
    </row>
    <row r="340" spans="1:8">
      <c r="A340" s="41"/>
      <c r="B340" s="36"/>
      <c r="C340" s="43"/>
      <c r="D340" s="44"/>
      <c r="E340" s="23"/>
      <c r="F340" s="85"/>
      <c r="G340" s="62"/>
      <c r="H340" s="62"/>
    </row>
    <row r="341" spans="1:8">
      <c r="A341" s="29">
        <v>28</v>
      </c>
      <c r="B341" s="47" t="s">
        <v>158</v>
      </c>
      <c r="C341" s="48"/>
      <c r="D341" s="32" t="s">
        <v>159</v>
      </c>
      <c r="E341" s="33">
        <v>10600</v>
      </c>
      <c r="F341" s="49"/>
      <c r="G341" s="49"/>
      <c r="H341" s="49"/>
    </row>
    <row r="342" spans="1:8">
      <c r="A342" s="41"/>
      <c r="B342" s="50" t="s">
        <v>23</v>
      </c>
      <c r="C342" s="43"/>
      <c r="D342" s="44"/>
      <c r="E342" s="23"/>
      <c r="F342" s="46"/>
      <c r="G342" s="46"/>
      <c r="H342" s="46"/>
    </row>
    <row r="343" spans="1:8">
      <c r="A343" s="41"/>
      <c r="B343" s="51" t="s">
        <v>160</v>
      </c>
      <c r="C343" s="52"/>
      <c r="D343" s="53"/>
      <c r="E343" s="45">
        <v>1500</v>
      </c>
      <c r="F343" s="54"/>
      <c r="G343" s="54"/>
      <c r="H343" s="54"/>
    </row>
    <row r="344" spans="1:8">
      <c r="A344" s="57">
        <v>12</v>
      </c>
      <c r="B344" s="36" t="s">
        <v>20</v>
      </c>
      <c r="C344" s="37" t="s">
        <v>70</v>
      </c>
      <c r="D344" s="44"/>
      <c r="E344" s="64">
        <v>1500</v>
      </c>
      <c r="F344" s="39">
        <v>1</v>
      </c>
      <c r="G344" s="40">
        <v>1.08</v>
      </c>
      <c r="H344" s="40">
        <v>1.08</v>
      </c>
    </row>
    <row r="345" spans="1:8">
      <c r="A345" s="41"/>
      <c r="B345" s="50"/>
      <c r="C345" s="43"/>
      <c r="D345" s="44"/>
      <c r="E345" s="23"/>
      <c r="F345" s="46"/>
      <c r="G345" s="46"/>
      <c r="H345" s="46"/>
    </row>
    <row r="346" spans="1:8">
      <c r="A346" s="41"/>
      <c r="B346" s="51" t="s">
        <v>161</v>
      </c>
      <c r="C346" s="52"/>
      <c r="D346" s="53"/>
      <c r="E346" s="45">
        <v>1500</v>
      </c>
      <c r="F346" s="54"/>
      <c r="G346" s="54"/>
      <c r="H346" s="54"/>
    </row>
    <row r="347" spans="1:8">
      <c r="A347" s="57">
        <v>12</v>
      </c>
      <c r="B347" s="36" t="s">
        <v>20</v>
      </c>
      <c r="C347" s="37" t="s">
        <v>70</v>
      </c>
      <c r="D347" s="44"/>
      <c r="E347" s="64">
        <v>1500</v>
      </c>
      <c r="F347" s="39">
        <v>1</v>
      </c>
      <c r="G347" s="40">
        <v>1.08</v>
      </c>
      <c r="H347" s="40">
        <v>1.08</v>
      </c>
    </row>
    <row r="348" spans="1:8">
      <c r="A348" s="41"/>
      <c r="B348" s="50"/>
      <c r="C348" s="43"/>
      <c r="D348" s="44"/>
      <c r="E348" s="23"/>
      <c r="F348" s="46"/>
      <c r="G348" s="46"/>
      <c r="H348" s="46"/>
    </row>
    <row r="349" spans="1:8">
      <c r="A349" s="41"/>
      <c r="B349" s="51" t="s">
        <v>162</v>
      </c>
      <c r="C349" s="52"/>
      <c r="D349" s="53"/>
      <c r="E349" s="45">
        <v>1500</v>
      </c>
      <c r="F349" s="54"/>
      <c r="G349" s="54"/>
      <c r="H349" s="54"/>
    </row>
    <row r="350" spans="1:8">
      <c r="A350" s="57">
        <v>12</v>
      </c>
      <c r="B350" s="36" t="s">
        <v>20</v>
      </c>
      <c r="C350" s="37" t="s">
        <v>70</v>
      </c>
      <c r="D350" s="44"/>
      <c r="E350" s="64">
        <v>1500</v>
      </c>
      <c r="F350" s="39">
        <v>1</v>
      </c>
      <c r="G350" s="40">
        <v>1.08</v>
      </c>
      <c r="H350" s="40">
        <v>1.08</v>
      </c>
    </row>
    <row r="351" spans="1:8">
      <c r="A351" s="41"/>
      <c r="B351" s="50"/>
      <c r="C351" s="43"/>
      <c r="D351" s="44"/>
      <c r="E351" s="23"/>
      <c r="F351" s="46"/>
      <c r="G351" s="46"/>
      <c r="H351" s="46"/>
    </row>
    <row r="352" spans="1:8">
      <c r="A352" s="41"/>
      <c r="B352" s="51" t="s">
        <v>163</v>
      </c>
      <c r="C352" s="52"/>
      <c r="D352" s="53"/>
      <c r="E352" s="45">
        <v>1500</v>
      </c>
      <c r="F352" s="54"/>
      <c r="G352" s="54"/>
      <c r="H352" s="54"/>
    </row>
    <row r="353" spans="1:8">
      <c r="A353" s="57">
        <v>32</v>
      </c>
      <c r="B353" s="36" t="s">
        <v>25</v>
      </c>
      <c r="C353" s="43" t="s">
        <v>164</v>
      </c>
      <c r="D353" s="44"/>
      <c r="E353" s="23">
        <v>1500</v>
      </c>
      <c r="F353" s="55" t="s">
        <v>159</v>
      </c>
      <c r="G353" s="56">
        <v>1.325</v>
      </c>
      <c r="H353" s="56">
        <v>1.325</v>
      </c>
    </row>
    <row r="354" spans="1:8">
      <c r="A354" s="41"/>
      <c r="B354" s="50"/>
      <c r="C354" s="52"/>
      <c r="D354" s="44"/>
      <c r="E354" s="23"/>
      <c r="F354" s="46"/>
      <c r="G354" s="46"/>
      <c r="H354" s="46"/>
    </row>
    <row r="355" spans="1:8">
      <c r="A355" s="41"/>
      <c r="B355" s="51" t="s">
        <v>165</v>
      </c>
      <c r="C355" s="52"/>
      <c r="D355" s="53"/>
      <c r="E355" s="45">
        <v>1500</v>
      </c>
      <c r="F355" s="54"/>
      <c r="G355" s="54"/>
      <c r="H355" s="54"/>
    </row>
    <row r="356" spans="1:8">
      <c r="A356" s="57">
        <v>12</v>
      </c>
      <c r="B356" s="36" t="s">
        <v>20</v>
      </c>
      <c r="C356" s="37" t="s">
        <v>70</v>
      </c>
      <c r="D356" s="44"/>
      <c r="E356" s="64">
        <v>1500</v>
      </c>
      <c r="F356" s="39">
        <v>1</v>
      </c>
      <c r="G356" s="40">
        <v>1.08</v>
      </c>
      <c r="H356" s="40">
        <v>1.08</v>
      </c>
    </row>
    <row r="357" spans="1:8">
      <c r="A357" s="41"/>
      <c r="B357" s="50"/>
      <c r="C357" s="43"/>
      <c r="D357" s="44"/>
      <c r="E357" s="23"/>
      <c r="F357" s="46"/>
      <c r="G357" s="46"/>
      <c r="H357" s="46"/>
    </row>
    <row r="358" spans="1:8">
      <c r="A358" s="41"/>
      <c r="B358" s="51" t="s">
        <v>131</v>
      </c>
      <c r="C358" s="52"/>
      <c r="D358" s="53"/>
      <c r="E358" s="45">
        <v>1500</v>
      </c>
      <c r="F358" s="54"/>
      <c r="G358" s="54"/>
      <c r="H358" s="54"/>
    </row>
    <row r="359" spans="1:8">
      <c r="A359" s="57">
        <v>12</v>
      </c>
      <c r="B359" s="36" t="s">
        <v>20</v>
      </c>
      <c r="C359" s="37" t="s">
        <v>70</v>
      </c>
      <c r="D359" s="44"/>
      <c r="E359" s="64">
        <v>1500</v>
      </c>
      <c r="F359" s="39">
        <v>1</v>
      </c>
      <c r="G359" s="40">
        <v>1.08</v>
      </c>
      <c r="H359" s="40">
        <v>1.08</v>
      </c>
    </row>
    <row r="360" spans="1:8">
      <c r="A360" s="41"/>
      <c r="B360" s="50"/>
      <c r="C360" s="43"/>
      <c r="D360" s="44"/>
      <c r="E360" s="23"/>
      <c r="F360" s="46"/>
      <c r="G360" s="46"/>
      <c r="H360" s="46"/>
    </row>
    <row r="361" spans="1:8">
      <c r="A361" s="41"/>
      <c r="B361" s="51" t="s">
        <v>39</v>
      </c>
      <c r="C361" s="52"/>
      <c r="D361" s="53"/>
      <c r="E361" s="45">
        <v>1500</v>
      </c>
      <c r="F361" s="54"/>
      <c r="G361" s="54"/>
      <c r="H361" s="54"/>
    </row>
    <row r="362" spans="1:8">
      <c r="A362" s="57">
        <v>23</v>
      </c>
      <c r="B362" s="36" t="s">
        <v>166</v>
      </c>
      <c r="C362" s="93" t="s">
        <v>167</v>
      </c>
      <c r="D362" s="94"/>
      <c r="E362" s="95">
        <v>1500</v>
      </c>
      <c r="F362" s="95">
        <v>10</v>
      </c>
      <c r="G362" s="96">
        <f>H362*F362</f>
        <v>13.56</v>
      </c>
      <c r="H362" s="95">
        <v>1.3560000000000001</v>
      </c>
    </row>
    <row r="363" spans="1:8">
      <c r="A363" s="41"/>
      <c r="B363" s="50"/>
      <c r="C363" s="43"/>
      <c r="D363" s="44"/>
      <c r="E363" s="23"/>
      <c r="F363" s="46"/>
      <c r="G363" s="46"/>
      <c r="H363" s="46"/>
    </row>
    <row r="364" spans="1:8">
      <c r="A364" s="41"/>
      <c r="B364" s="70" t="s">
        <v>127</v>
      </c>
      <c r="C364" s="52"/>
      <c r="D364" s="53"/>
      <c r="E364" s="45">
        <v>100</v>
      </c>
      <c r="F364" s="45"/>
      <c r="G364" s="45"/>
      <c r="H364" s="45"/>
    </row>
    <row r="365" spans="1:8">
      <c r="A365" s="57">
        <v>23</v>
      </c>
      <c r="B365" s="36" t="s">
        <v>166</v>
      </c>
      <c r="C365" s="93" t="s">
        <v>167</v>
      </c>
      <c r="D365" s="94"/>
      <c r="E365" s="95">
        <v>100</v>
      </c>
      <c r="F365" s="95">
        <v>10</v>
      </c>
      <c r="G365" s="96">
        <f>H365*F365</f>
        <v>13.56</v>
      </c>
      <c r="H365" s="95">
        <v>1.3560000000000001</v>
      </c>
    </row>
    <row r="366" spans="1:8">
      <c r="A366" s="41"/>
      <c r="B366" s="50"/>
      <c r="C366" s="52"/>
      <c r="D366" s="44"/>
      <c r="E366" s="45"/>
      <c r="F366" s="46"/>
      <c r="G366" s="46"/>
      <c r="H366" s="46"/>
    </row>
    <row r="367" spans="1:8">
      <c r="A367" s="29">
        <v>29</v>
      </c>
      <c r="B367" s="47" t="s">
        <v>168</v>
      </c>
      <c r="C367" s="48"/>
      <c r="D367" s="32" t="s">
        <v>19</v>
      </c>
      <c r="E367" s="33">
        <v>4500</v>
      </c>
      <c r="F367" s="49"/>
      <c r="G367" s="49"/>
      <c r="H367" s="49"/>
    </row>
    <row r="368" spans="1:8">
      <c r="A368" s="41"/>
      <c r="B368" s="50" t="s">
        <v>23</v>
      </c>
      <c r="C368" s="43"/>
      <c r="D368" s="44"/>
      <c r="E368" s="23"/>
      <c r="F368" s="46"/>
      <c r="G368" s="46"/>
      <c r="H368" s="46"/>
    </row>
    <row r="369" spans="1:8">
      <c r="A369" s="41"/>
      <c r="B369" s="51" t="s">
        <v>169</v>
      </c>
      <c r="C369" s="52"/>
      <c r="D369" s="53"/>
      <c r="E369" s="45">
        <v>300</v>
      </c>
      <c r="F369" s="54"/>
      <c r="G369" s="54"/>
      <c r="H369" s="54"/>
    </row>
    <row r="370" spans="1:8" ht="23.25">
      <c r="A370" s="57">
        <v>12</v>
      </c>
      <c r="B370" s="36" t="s">
        <v>20</v>
      </c>
      <c r="C370" s="37" t="s">
        <v>21</v>
      </c>
      <c r="D370" s="44"/>
      <c r="E370" s="64">
        <v>300</v>
      </c>
      <c r="F370" s="39">
        <v>100</v>
      </c>
      <c r="G370" s="40">
        <v>7.2</v>
      </c>
      <c r="H370" s="40">
        <v>7.1999999999999995E-2</v>
      </c>
    </row>
    <row r="371" spans="1:8">
      <c r="A371" s="41"/>
      <c r="B371" s="36"/>
      <c r="C371" s="43"/>
      <c r="D371" s="44"/>
      <c r="E371" s="23"/>
      <c r="F371" s="46"/>
      <c r="G371" s="46"/>
      <c r="H371" s="46"/>
    </row>
    <row r="372" spans="1:8">
      <c r="A372" s="41"/>
      <c r="B372" s="51" t="s">
        <v>170</v>
      </c>
      <c r="C372" s="52"/>
      <c r="D372" s="53"/>
      <c r="E372" s="45">
        <v>300</v>
      </c>
      <c r="F372" s="54"/>
      <c r="G372" s="54"/>
      <c r="H372" s="54"/>
    </row>
    <row r="373" spans="1:8" ht="23.25">
      <c r="A373" s="57">
        <v>12</v>
      </c>
      <c r="B373" s="36" t="s">
        <v>20</v>
      </c>
      <c r="C373" s="37" t="s">
        <v>21</v>
      </c>
      <c r="D373" s="44"/>
      <c r="E373" s="64">
        <v>300</v>
      </c>
      <c r="F373" s="39">
        <v>100</v>
      </c>
      <c r="G373" s="40">
        <v>7.2</v>
      </c>
      <c r="H373" s="40">
        <v>7.1999999999999995E-2</v>
      </c>
    </row>
    <row r="374" spans="1:8">
      <c r="A374" s="41"/>
      <c r="B374" s="50"/>
      <c r="C374" s="43"/>
      <c r="D374" s="44"/>
      <c r="E374" s="23"/>
      <c r="F374" s="46"/>
      <c r="G374" s="46"/>
      <c r="H374" s="46"/>
    </row>
    <row r="375" spans="1:8">
      <c r="A375" s="41"/>
      <c r="B375" s="51" t="s">
        <v>24</v>
      </c>
      <c r="C375" s="52"/>
      <c r="D375" s="53"/>
      <c r="E375" s="45">
        <v>300</v>
      </c>
      <c r="F375" s="54"/>
      <c r="G375" s="54"/>
      <c r="H375" s="54"/>
    </row>
    <row r="376" spans="1:8" ht="23.25">
      <c r="A376" s="57">
        <v>12</v>
      </c>
      <c r="B376" s="36" t="s">
        <v>20</v>
      </c>
      <c r="C376" s="37" t="s">
        <v>21</v>
      </c>
      <c r="D376" s="44"/>
      <c r="E376" s="64">
        <v>300</v>
      </c>
      <c r="F376" s="39">
        <v>100</v>
      </c>
      <c r="G376" s="40">
        <v>7.2</v>
      </c>
      <c r="H376" s="40">
        <v>7.1999999999999995E-2</v>
      </c>
    </row>
    <row r="377" spans="1:8">
      <c r="A377" s="41"/>
      <c r="B377" s="50"/>
      <c r="C377" s="43"/>
      <c r="D377" s="44"/>
      <c r="E377" s="23"/>
      <c r="F377" s="46"/>
      <c r="G377" s="46"/>
      <c r="H377" s="46"/>
    </row>
    <row r="378" spans="1:8">
      <c r="A378" s="41"/>
      <c r="B378" s="51" t="s">
        <v>27</v>
      </c>
      <c r="C378" s="52"/>
      <c r="D378" s="53"/>
      <c r="E378" s="45">
        <v>3600</v>
      </c>
      <c r="F378" s="54"/>
      <c r="G378" s="54"/>
      <c r="H378" s="54"/>
    </row>
    <row r="379" spans="1:8" ht="23.25">
      <c r="A379" s="57">
        <v>12</v>
      </c>
      <c r="B379" s="36" t="s">
        <v>20</v>
      </c>
      <c r="C379" s="37" t="s">
        <v>21</v>
      </c>
      <c r="D379" s="44"/>
      <c r="E379" s="64">
        <v>3600</v>
      </c>
      <c r="F379" s="39">
        <v>100</v>
      </c>
      <c r="G379" s="40">
        <v>7.2</v>
      </c>
      <c r="H379" s="40">
        <v>7.1999999999999995E-2</v>
      </c>
    </row>
    <row r="380" spans="1:8">
      <c r="A380" s="41"/>
      <c r="B380" s="51"/>
      <c r="C380" s="61"/>
      <c r="D380" s="44"/>
      <c r="E380" s="23"/>
      <c r="F380" s="108"/>
      <c r="G380" s="62"/>
      <c r="H380" s="62"/>
    </row>
    <row r="381" spans="1:8">
      <c r="A381" s="29">
        <v>30</v>
      </c>
      <c r="B381" s="47" t="s">
        <v>171</v>
      </c>
      <c r="C381" s="48"/>
      <c r="D381" s="32" t="s">
        <v>19</v>
      </c>
      <c r="E381" s="33">
        <v>500</v>
      </c>
      <c r="F381" s="49"/>
      <c r="G381" s="49"/>
      <c r="H381" s="49"/>
    </row>
    <row r="382" spans="1:8">
      <c r="A382" s="57">
        <v>31</v>
      </c>
      <c r="B382" s="36" t="s">
        <v>172</v>
      </c>
      <c r="C382" s="109" t="s">
        <v>173</v>
      </c>
      <c r="D382" s="110" t="s">
        <v>19</v>
      </c>
      <c r="E382" s="111">
        <v>500</v>
      </c>
      <c r="F382" s="112">
        <v>75</v>
      </c>
      <c r="G382" s="113">
        <f>F382*H382</f>
        <v>141.75</v>
      </c>
      <c r="H382" s="112">
        <v>1.89</v>
      </c>
    </row>
    <row r="383" spans="1:8">
      <c r="A383" s="41"/>
      <c r="B383" s="36"/>
      <c r="C383" s="114"/>
      <c r="D383" s="115"/>
      <c r="E383" s="116"/>
      <c r="F383" s="117"/>
      <c r="G383" s="118"/>
      <c r="H383" s="117"/>
    </row>
    <row r="384" spans="1:8">
      <c r="A384" s="29">
        <v>31</v>
      </c>
      <c r="B384" s="47" t="s">
        <v>174</v>
      </c>
      <c r="C384" s="48"/>
      <c r="D384" s="32" t="s">
        <v>19</v>
      </c>
      <c r="E384" s="33">
        <v>36000</v>
      </c>
      <c r="F384" s="49"/>
      <c r="G384" s="49"/>
      <c r="H384" s="49"/>
    </row>
    <row r="385" spans="1:8">
      <c r="A385" s="41"/>
      <c r="B385" s="50" t="s">
        <v>23</v>
      </c>
      <c r="C385" s="43"/>
      <c r="D385" s="44"/>
      <c r="E385" s="23"/>
      <c r="F385" s="46"/>
      <c r="G385" s="46"/>
      <c r="H385" s="46"/>
    </row>
    <row r="386" spans="1:8">
      <c r="A386" s="41"/>
      <c r="B386" s="51" t="s">
        <v>175</v>
      </c>
      <c r="C386" s="52"/>
      <c r="D386" s="53"/>
      <c r="E386" s="45">
        <v>2000</v>
      </c>
      <c r="F386" s="54"/>
      <c r="G386" s="54"/>
      <c r="H386" s="54"/>
    </row>
    <row r="387" spans="1:8">
      <c r="A387" s="57">
        <v>13</v>
      </c>
      <c r="B387" s="36" t="s">
        <v>176</v>
      </c>
      <c r="C387" s="119" t="s">
        <v>177</v>
      </c>
      <c r="D387" s="120"/>
      <c r="E387" s="23">
        <v>2000</v>
      </c>
      <c r="F387" s="23">
        <v>100</v>
      </c>
      <c r="G387" s="121">
        <v>28.8</v>
      </c>
      <c r="H387" s="122">
        <v>0.28799999999999998</v>
      </c>
    </row>
    <row r="388" spans="1:8">
      <c r="A388" s="41"/>
      <c r="B388" s="36"/>
      <c r="C388" s="43"/>
      <c r="D388" s="44"/>
      <c r="E388" s="23"/>
      <c r="F388" s="46"/>
      <c r="G388" s="46"/>
      <c r="H388" s="46"/>
    </row>
    <row r="389" spans="1:8">
      <c r="A389" s="41"/>
      <c r="B389" s="51" t="s">
        <v>178</v>
      </c>
      <c r="C389" s="52"/>
      <c r="D389" s="53"/>
      <c r="E389" s="45">
        <v>12000</v>
      </c>
      <c r="F389" s="54"/>
      <c r="G389" s="54"/>
      <c r="H389" s="54"/>
    </row>
    <row r="390" spans="1:8" ht="23.25">
      <c r="A390" s="57">
        <v>12</v>
      </c>
      <c r="B390" s="36" t="s">
        <v>20</v>
      </c>
      <c r="C390" s="37" t="s">
        <v>100</v>
      </c>
      <c r="D390" s="44"/>
      <c r="E390" s="64">
        <v>12000</v>
      </c>
      <c r="F390" s="39">
        <v>100</v>
      </c>
      <c r="G390" s="40">
        <v>28.8</v>
      </c>
      <c r="H390" s="40">
        <v>0.28799999999999998</v>
      </c>
    </row>
    <row r="391" spans="1:8">
      <c r="A391" s="41"/>
      <c r="B391" s="50"/>
      <c r="C391" s="43"/>
      <c r="D391" s="44"/>
      <c r="E391" s="23"/>
      <c r="F391" s="46"/>
      <c r="G391" s="46"/>
      <c r="H391" s="46"/>
    </row>
    <row r="392" spans="1:8">
      <c r="A392" s="41"/>
      <c r="B392" s="51" t="s">
        <v>179</v>
      </c>
      <c r="C392" s="52"/>
      <c r="D392" s="53"/>
      <c r="E392" s="45">
        <v>15000</v>
      </c>
      <c r="F392" s="54"/>
      <c r="G392" s="54"/>
      <c r="H392" s="54"/>
    </row>
    <row r="393" spans="1:8" ht="23.25">
      <c r="A393" s="57">
        <v>12</v>
      </c>
      <c r="B393" s="36" t="s">
        <v>20</v>
      </c>
      <c r="C393" s="37" t="s">
        <v>100</v>
      </c>
      <c r="D393" s="44"/>
      <c r="E393" s="64">
        <v>15000</v>
      </c>
      <c r="F393" s="39">
        <v>100</v>
      </c>
      <c r="G393" s="40">
        <v>28.8</v>
      </c>
      <c r="H393" s="40">
        <v>0.28799999999999998</v>
      </c>
    </row>
    <row r="394" spans="1:8">
      <c r="A394" s="41"/>
      <c r="B394" s="50"/>
      <c r="C394" s="43"/>
      <c r="D394" s="44"/>
      <c r="E394" s="23"/>
      <c r="F394" s="46"/>
      <c r="G394" s="46"/>
      <c r="H394" s="46"/>
    </row>
    <row r="395" spans="1:8">
      <c r="A395" s="41"/>
      <c r="B395" s="51" t="s">
        <v>180</v>
      </c>
      <c r="C395" s="52"/>
      <c r="D395" s="53"/>
      <c r="E395" s="45">
        <v>7000</v>
      </c>
      <c r="F395" s="54"/>
      <c r="G395" s="54"/>
      <c r="H395" s="54"/>
    </row>
    <row r="396" spans="1:8" ht="23.25">
      <c r="A396" s="57">
        <v>12</v>
      </c>
      <c r="B396" s="36" t="s">
        <v>20</v>
      </c>
      <c r="C396" s="37" t="s">
        <v>100</v>
      </c>
      <c r="D396" s="44"/>
      <c r="E396" s="64">
        <v>7000</v>
      </c>
      <c r="F396" s="39">
        <v>100</v>
      </c>
      <c r="G396" s="40">
        <v>28.8</v>
      </c>
      <c r="H396" s="40">
        <v>0.28799999999999998</v>
      </c>
    </row>
    <row r="397" spans="1:8">
      <c r="A397" s="41"/>
      <c r="B397" s="51"/>
      <c r="C397" s="59"/>
      <c r="D397" s="44"/>
      <c r="E397" s="23"/>
      <c r="F397" s="46"/>
      <c r="G397" s="46"/>
      <c r="H397" s="46"/>
    </row>
    <row r="398" spans="1:8">
      <c r="A398" s="29">
        <v>32</v>
      </c>
      <c r="B398" s="47" t="s">
        <v>181</v>
      </c>
      <c r="C398" s="48"/>
      <c r="D398" s="32" t="s">
        <v>182</v>
      </c>
      <c r="E398" s="33">
        <v>60</v>
      </c>
      <c r="F398" s="49"/>
      <c r="G398" s="49"/>
      <c r="H398" s="49"/>
    </row>
    <row r="399" spans="1:8">
      <c r="A399" s="57">
        <v>3</v>
      </c>
      <c r="B399" s="97" t="s">
        <v>183</v>
      </c>
      <c r="C399" s="43" t="s">
        <v>184</v>
      </c>
      <c r="D399" s="44" t="s">
        <v>182</v>
      </c>
      <c r="E399" s="23">
        <v>60</v>
      </c>
      <c r="F399" s="23" t="s">
        <v>185</v>
      </c>
      <c r="G399" s="23">
        <v>2.1</v>
      </c>
      <c r="H399" s="23">
        <v>2.1</v>
      </c>
    </row>
    <row r="400" spans="1:8">
      <c r="A400" s="41"/>
      <c r="B400" s="50"/>
      <c r="C400" s="43"/>
      <c r="D400" s="53"/>
      <c r="E400" s="45"/>
      <c r="F400" s="46"/>
      <c r="G400" s="46"/>
      <c r="H400" s="46"/>
    </row>
    <row r="401" spans="1:8">
      <c r="A401" s="29">
        <v>33</v>
      </c>
      <c r="B401" s="47" t="s">
        <v>186</v>
      </c>
      <c r="C401" s="48"/>
      <c r="D401" s="32" t="s">
        <v>19</v>
      </c>
      <c r="E401" s="33">
        <v>70</v>
      </c>
      <c r="F401" s="49"/>
      <c r="G401" s="49"/>
      <c r="H401" s="49"/>
    </row>
    <row r="402" spans="1:8">
      <c r="A402" s="41"/>
      <c r="B402" s="50" t="s">
        <v>98</v>
      </c>
      <c r="C402" s="43"/>
      <c r="D402" s="44"/>
      <c r="E402" s="23"/>
      <c r="F402" s="46"/>
      <c r="G402" s="46"/>
      <c r="H402" s="46"/>
    </row>
    <row r="403" spans="1:8">
      <c r="A403" s="41"/>
      <c r="B403" s="51" t="s">
        <v>187</v>
      </c>
      <c r="C403" s="52"/>
      <c r="D403" s="53"/>
      <c r="E403" s="45">
        <v>5</v>
      </c>
      <c r="F403" s="54"/>
      <c r="G403" s="54"/>
      <c r="H403" s="54"/>
    </row>
    <row r="404" spans="1:8">
      <c r="A404" s="57">
        <v>32</v>
      </c>
      <c r="B404" s="36" t="s">
        <v>25</v>
      </c>
      <c r="C404" s="43" t="s">
        <v>117</v>
      </c>
      <c r="D404" s="44"/>
      <c r="E404" s="23">
        <v>5</v>
      </c>
      <c r="F404" s="55" t="s">
        <v>19</v>
      </c>
      <c r="G404" s="56">
        <v>7.06</v>
      </c>
      <c r="H404" s="56">
        <v>7.06</v>
      </c>
    </row>
    <row r="405" spans="1:8">
      <c r="A405" s="41"/>
      <c r="B405" s="50"/>
      <c r="C405" s="43"/>
      <c r="D405" s="44"/>
      <c r="E405" s="23"/>
      <c r="F405" s="46"/>
      <c r="G405" s="46"/>
      <c r="H405" s="46"/>
    </row>
    <row r="406" spans="1:8">
      <c r="A406" s="41"/>
      <c r="B406" s="51" t="s">
        <v>38</v>
      </c>
      <c r="C406" s="52"/>
      <c r="D406" s="53"/>
      <c r="E406" s="45">
        <v>7</v>
      </c>
      <c r="F406" s="54"/>
      <c r="G406" s="54"/>
      <c r="H406" s="54"/>
    </row>
    <row r="407" spans="1:8">
      <c r="A407" s="57">
        <v>32</v>
      </c>
      <c r="B407" s="36" t="s">
        <v>25</v>
      </c>
      <c r="C407" s="43" t="s">
        <v>117</v>
      </c>
      <c r="D407" s="44"/>
      <c r="E407" s="23">
        <v>7</v>
      </c>
      <c r="F407" s="55" t="s">
        <v>19</v>
      </c>
      <c r="G407" s="56">
        <v>7.06</v>
      </c>
      <c r="H407" s="56">
        <v>7.06</v>
      </c>
    </row>
    <row r="408" spans="1:8">
      <c r="A408" s="41"/>
      <c r="B408" s="50"/>
      <c r="C408" s="43"/>
      <c r="D408" s="44"/>
      <c r="E408" s="23"/>
      <c r="F408" s="46"/>
      <c r="G408" s="46"/>
      <c r="H408" s="46"/>
    </row>
    <row r="409" spans="1:8">
      <c r="A409" s="41"/>
      <c r="B409" s="51" t="s">
        <v>188</v>
      </c>
      <c r="C409" s="52"/>
      <c r="D409" s="53"/>
      <c r="E409" s="45">
        <v>8</v>
      </c>
      <c r="F409" s="54"/>
      <c r="G409" s="54"/>
      <c r="H409" s="54"/>
    </row>
    <row r="410" spans="1:8">
      <c r="A410" s="57">
        <v>32</v>
      </c>
      <c r="B410" s="36" t="s">
        <v>25</v>
      </c>
      <c r="C410" s="43" t="s">
        <v>117</v>
      </c>
      <c r="D410" s="44"/>
      <c r="E410" s="23">
        <v>8</v>
      </c>
      <c r="F410" s="55" t="s">
        <v>19</v>
      </c>
      <c r="G410" s="56">
        <v>7.06</v>
      </c>
      <c r="H410" s="56">
        <v>7.06</v>
      </c>
    </row>
    <row r="411" spans="1:8">
      <c r="A411" s="41"/>
      <c r="B411" s="50"/>
      <c r="C411" s="52"/>
      <c r="D411" s="44"/>
      <c r="E411" s="23"/>
      <c r="F411" s="46"/>
      <c r="G411" s="46"/>
      <c r="H411" s="46"/>
    </row>
    <row r="412" spans="1:8">
      <c r="A412" s="41"/>
      <c r="B412" s="51" t="s">
        <v>189</v>
      </c>
      <c r="C412" s="52"/>
      <c r="D412" s="53"/>
      <c r="E412" s="45">
        <v>5</v>
      </c>
      <c r="F412" s="54"/>
      <c r="G412" s="54"/>
      <c r="H412" s="54"/>
    </row>
    <row r="413" spans="1:8">
      <c r="A413" s="57">
        <v>32</v>
      </c>
      <c r="B413" s="36" t="s">
        <v>25</v>
      </c>
      <c r="C413" s="43" t="s">
        <v>117</v>
      </c>
      <c r="D413" s="44"/>
      <c r="E413" s="23">
        <v>5</v>
      </c>
      <c r="F413" s="55" t="s">
        <v>19</v>
      </c>
      <c r="G413" s="56">
        <v>7.06</v>
      </c>
      <c r="H413" s="56">
        <v>7.06</v>
      </c>
    </row>
    <row r="414" spans="1:8">
      <c r="A414" s="41"/>
      <c r="B414" s="50"/>
      <c r="C414" s="43"/>
      <c r="D414" s="44"/>
      <c r="E414" s="23"/>
      <c r="F414" s="46"/>
      <c r="G414" s="46"/>
      <c r="H414" s="46"/>
    </row>
    <row r="415" spans="1:8">
      <c r="A415" s="41"/>
      <c r="B415" s="51" t="s">
        <v>190</v>
      </c>
      <c r="C415" s="52"/>
      <c r="D415" s="53"/>
      <c r="E415" s="45">
        <v>5</v>
      </c>
      <c r="F415" s="54"/>
      <c r="G415" s="54"/>
      <c r="H415" s="54"/>
    </row>
    <row r="416" spans="1:8">
      <c r="A416" s="57">
        <v>32</v>
      </c>
      <c r="B416" s="36" t="s">
        <v>25</v>
      </c>
      <c r="C416" s="43" t="s">
        <v>117</v>
      </c>
      <c r="D416" s="44"/>
      <c r="E416" s="23">
        <v>5</v>
      </c>
      <c r="F416" s="55" t="s">
        <v>19</v>
      </c>
      <c r="G416" s="56">
        <v>7.06</v>
      </c>
      <c r="H416" s="56">
        <v>7.06</v>
      </c>
    </row>
    <row r="417" spans="1:8">
      <c r="A417" s="41"/>
      <c r="B417" s="50"/>
      <c r="C417" s="43"/>
      <c r="D417" s="44"/>
      <c r="E417" s="23"/>
      <c r="F417" s="46"/>
      <c r="G417" s="46"/>
      <c r="H417" s="46"/>
    </row>
    <row r="418" spans="1:8">
      <c r="A418" s="41"/>
      <c r="B418" s="51" t="s">
        <v>191</v>
      </c>
      <c r="C418" s="52"/>
      <c r="D418" s="53"/>
      <c r="E418" s="45">
        <v>20</v>
      </c>
      <c r="F418" s="54"/>
      <c r="G418" s="54"/>
      <c r="H418" s="54"/>
    </row>
    <row r="419" spans="1:8">
      <c r="A419" s="41"/>
      <c r="B419" s="51"/>
      <c r="C419" s="52"/>
      <c r="D419" s="53"/>
      <c r="E419" s="45"/>
      <c r="F419" s="54"/>
      <c r="G419" s="54"/>
      <c r="H419" s="54"/>
    </row>
    <row r="420" spans="1:8">
      <c r="A420" s="41"/>
      <c r="B420" s="70" t="s">
        <v>192</v>
      </c>
      <c r="C420" s="52"/>
      <c r="D420" s="53"/>
      <c r="E420" s="45">
        <v>20</v>
      </c>
      <c r="F420" s="45"/>
      <c r="G420" s="45"/>
      <c r="H420" s="45"/>
    </row>
    <row r="421" spans="1:8">
      <c r="A421" s="41"/>
      <c r="B421" s="50"/>
      <c r="C421" s="43"/>
      <c r="D421" s="44"/>
      <c r="E421" s="45"/>
      <c r="F421" s="46"/>
      <c r="G421" s="46"/>
      <c r="H421" s="46"/>
    </row>
    <row r="422" spans="1:8">
      <c r="A422" s="29">
        <v>34</v>
      </c>
      <c r="B422" s="47" t="s">
        <v>193</v>
      </c>
      <c r="C422" s="48"/>
      <c r="D422" s="32" t="s">
        <v>19</v>
      </c>
      <c r="E422" s="33">
        <v>450</v>
      </c>
      <c r="F422" s="49"/>
      <c r="G422" s="49"/>
      <c r="H422" s="49"/>
    </row>
    <row r="423" spans="1:8">
      <c r="A423" s="41"/>
      <c r="B423" s="50" t="s">
        <v>23</v>
      </c>
      <c r="C423" s="43"/>
      <c r="D423" s="44"/>
      <c r="E423" s="23"/>
      <c r="F423" s="46"/>
      <c r="G423" s="46"/>
      <c r="H423" s="46"/>
    </row>
    <row r="424" spans="1:8">
      <c r="A424" s="41"/>
      <c r="B424" s="70" t="s">
        <v>157</v>
      </c>
      <c r="C424" s="52"/>
      <c r="D424" s="53"/>
      <c r="E424" s="45">
        <v>200</v>
      </c>
      <c r="F424" s="45"/>
      <c r="G424" s="45"/>
      <c r="H424" s="45"/>
    </row>
    <row r="425" spans="1:8">
      <c r="A425" s="57">
        <v>32</v>
      </c>
      <c r="B425" s="36" t="s">
        <v>25</v>
      </c>
      <c r="C425" s="43" t="s">
        <v>26</v>
      </c>
      <c r="D425" s="44"/>
      <c r="E425" s="23">
        <v>200</v>
      </c>
      <c r="F425" s="55" t="s">
        <v>19</v>
      </c>
      <c r="G425" s="56">
        <v>1.1399999999999999</v>
      </c>
      <c r="H425" s="56">
        <v>1.1399999999999999</v>
      </c>
    </row>
    <row r="426" spans="1:8">
      <c r="A426" s="57"/>
      <c r="B426" s="36"/>
      <c r="C426" s="43"/>
      <c r="D426" s="44"/>
      <c r="E426" s="23"/>
      <c r="F426" s="60"/>
      <c r="G426" s="60"/>
      <c r="H426" s="60"/>
    </row>
    <row r="427" spans="1:8">
      <c r="A427" s="41"/>
      <c r="B427" s="70" t="s">
        <v>194</v>
      </c>
      <c r="C427" s="52"/>
      <c r="D427" s="53"/>
      <c r="E427" s="45">
        <v>200</v>
      </c>
      <c r="F427" s="45"/>
      <c r="G427" s="45"/>
      <c r="H427" s="45"/>
    </row>
    <row r="428" spans="1:8">
      <c r="A428" s="57">
        <v>32</v>
      </c>
      <c r="B428" s="36" t="s">
        <v>25</v>
      </c>
      <c r="C428" s="43" t="s">
        <v>26</v>
      </c>
      <c r="D428" s="44"/>
      <c r="E428" s="23">
        <v>200</v>
      </c>
      <c r="F428" s="55" t="s">
        <v>19</v>
      </c>
      <c r="G428" s="56">
        <v>1.1399999999999999</v>
      </c>
      <c r="H428" s="56">
        <v>1.1399999999999999</v>
      </c>
    </row>
    <row r="429" spans="1:8">
      <c r="A429" s="41"/>
      <c r="B429" s="63"/>
      <c r="C429" s="43"/>
      <c r="D429" s="44"/>
      <c r="E429" s="23"/>
      <c r="F429" s="46"/>
      <c r="G429" s="46"/>
      <c r="H429" s="46"/>
    </row>
    <row r="430" spans="1:8">
      <c r="A430" s="41"/>
      <c r="B430" s="70" t="s">
        <v>195</v>
      </c>
      <c r="C430" s="52"/>
      <c r="D430" s="53"/>
      <c r="E430" s="45">
        <v>50</v>
      </c>
      <c r="F430" s="45"/>
      <c r="G430" s="45"/>
      <c r="H430" s="45"/>
    </row>
    <row r="431" spans="1:8">
      <c r="A431" s="57">
        <v>22</v>
      </c>
      <c r="B431" s="36" t="s">
        <v>80</v>
      </c>
      <c r="C431" s="80" t="s">
        <v>196</v>
      </c>
      <c r="D431" s="81"/>
      <c r="E431" s="82">
        <v>50</v>
      </c>
      <c r="F431" s="87">
        <v>1</v>
      </c>
      <c r="G431" s="88">
        <f>SUM(F431*H431)</f>
        <v>1.26</v>
      </c>
      <c r="H431" s="88">
        <v>1.26</v>
      </c>
    </row>
    <row r="432" spans="1:8">
      <c r="A432" s="41"/>
      <c r="B432" s="36"/>
      <c r="C432" s="93"/>
      <c r="D432" s="94"/>
      <c r="E432" s="95"/>
      <c r="F432" s="95"/>
      <c r="G432" s="96"/>
      <c r="H432" s="95"/>
    </row>
    <row r="433" spans="1:8">
      <c r="A433" s="29">
        <v>35</v>
      </c>
      <c r="B433" s="47" t="s">
        <v>197</v>
      </c>
      <c r="C433" s="48"/>
      <c r="D433" s="32" t="s">
        <v>19</v>
      </c>
      <c r="E433" s="33">
        <v>1485</v>
      </c>
      <c r="F433" s="49"/>
      <c r="G433" s="49"/>
      <c r="H433" s="49"/>
    </row>
    <row r="434" spans="1:8">
      <c r="A434" s="41"/>
      <c r="B434" s="50" t="s">
        <v>98</v>
      </c>
      <c r="C434" s="43"/>
      <c r="D434" s="44"/>
      <c r="E434" s="23"/>
      <c r="F434" s="46"/>
      <c r="G434" s="46"/>
      <c r="H434" s="46"/>
    </row>
    <row r="435" spans="1:8">
      <c r="A435" s="41"/>
      <c r="B435" s="51" t="s">
        <v>198</v>
      </c>
      <c r="C435" s="52"/>
      <c r="D435" s="53"/>
      <c r="E435" s="45">
        <v>35</v>
      </c>
      <c r="F435" s="54"/>
      <c r="G435" s="54"/>
      <c r="H435" s="54"/>
    </row>
    <row r="436" spans="1:8">
      <c r="A436" s="57">
        <v>32</v>
      </c>
      <c r="B436" s="36" t="s">
        <v>25</v>
      </c>
      <c r="C436" s="43" t="s">
        <v>117</v>
      </c>
      <c r="D436" s="44"/>
      <c r="E436" s="23">
        <v>35</v>
      </c>
      <c r="F436" s="55" t="s">
        <v>19</v>
      </c>
      <c r="G436" s="56">
        <v>1.17</v>
      </c>
      <c r="H436" s="56">
        <v>1.17</v>
      </c>
    </row>
    <row r="437" spans="1:8">
      <c r="A437" s="41"/>
      <c r="B437" s="36"/>
      <c r="C437" s="43"/>
      <c r="D437" s="44"/>
      <c r="E437" s="23"/>
      <c r="F437" s="46"/>
      <c r="G437" s="46"/>
      <c r="H437" s="46"/>
    </row>
    <row r="438" spans="1:8">
      <c r="A438" s="41"/>
      <c r="B438" s="51" t="s">
        <v>199</v>
      </c>
      <c r="C438" s="52"/>
      <c r="D438" s="53"/>
      <c r="E438" s="45">
        <v>65</v>
      </c>
      <c r="F438" s="54"/>
      <c r="G438" s="54"/>
      <c r="H438" s="54"/>
    </row>
    <row r="439" spans="1:8" ht="23.25">
      <c r="A439" s="57">
        <v>12</v>
      </c>
      <c r="B439" s="36" t="s">
        <v>20</v>
      </c>
      <c r="C439" s="37" t="s">
        <v>21</v>
      </c>
      <c r="D439" s="44"/>
      <c r="E439" s="64">
        <v>65</v>
      </c>
      <c r="F439" s="39">
        <v>10</v>
      </c>
      <c r="G439" s="40">
        <v>11.4</v>
      </c>
      <c r="H439" s="40">
        <v>1.1399999999999999</v>
      </c>
    </row>
    <row r="440" spans="1:8">
      <c r="A440" s="41"/>
      <c r="B440" s="50"/>
      <c r="C440" s="43"/>
      <c r="D440" s="44"/>
      <c r="E440" s="23"/>
      <c r="F440" s="46"/>
      <c r="G440" s="46"/>
      <c r="H440" s="46"/>
    </row>
    <row r="441" spans="1:8">
      <c r="A441" s="41"/>
      <c r="B441" s="51" t="s">
        <v>200</v>
      </c>
      <c r="C441" s="52"/>
      <c r="D441" s="53"/>
      <c r="E441" s="45">
        <v>105</v>
      </c>
      <c r="F441" s="54"/>
      <c r="G441" s="54"/>
      <c r="H441" s="54"/>
    </row>
    <row r="442" spans="1:8" ht="23.25">
      <c r="A442" s="57">
        <v>12</v>
      </c>
      <c r="B442" s="36" t="s">
        <v>20</v>
      </c>
      <c r="C442" s="37" t="s">
        <v>21</v>
      </c>
      <c r="D442" s="44"/>
      <c r="E442" s="64">
        <v>105</v>
      </c>
      <c r="F442" s="39">
        <v>10</v>
      </c>
      <c r="G442" s="40">
        <v>11.4</v>
      </c>
      <c r="H442" s="40">
        <v>1.1399999999999999</v>
      </c>
    </row>
    <row r="443" spans="1:8">
      <c r="A443" s="41"/>
      <c r="B443" s="50"/>
      <c r="C443" s="43"/>
      <c r="D443" s="44"/>
      <c r="E443" s="23"/>
      <c r="F443" s="46"/>
      <c r="G443" s="46"/>
      <c r="H443" s="46"/>
    </row>
    <row r="444" spans="1:8">
      <c r="A444" s="41"/>
      <c r="B444" s="51" t="s">
        <v>201</v>
      </c>
      <c r="C444" s="52"/>
      <c r="D444" s="53"/>
      <c r="E444" s="45">
        <v>50</v>
      </c>
      <c r="F444" s="54"/>
      <c r="G444" s="54"/>
      <c r="H444" s="54"/>
    </row>
    <row r="445" spans="1:8" ht="23.25">
      <c r="A445" s="57">
        <v>12</v>
      </c>
      <c r="B445" s="36" t="s">
        <v>20</v>
      </c>
      <c r="C445" s="37" t="s">
        <v>21</v>
      </c>
      <c r="D445" s="44"/>
      <c r="E445" s="64">
        <v>50</v>
      </c>
      <c r="F445" s="39">
        <v>10</v>
      </c>
      <c r="G445" s="40">
        <v>11.4</v>
      </c>
      <c r="H445" s="40">
        <v>1.1399999999999999</v>
      </c>
    </row>
    <row r="446" spans="1:8">
      <c r="A446" s="41"/>
      <c r="B446" s="50"/>
      <c r="C446" s="43"/>
      <c r="D446" s="44"/>
      <c r="E446" s="23"/>
      <c r="F446" s="46"/>
      <c r="G446" s="46"/>
      <c r="H446" s="46"/>
    </row>
    <row r="447" spans="1:8">
      <c r="A447" s="41"/>
      <c r="B447" s="51" t="s">
        <v>202</v>
      </c>
      <c r="C447" s="52"/>
      <c r="D447" s="53"/>
      <c r="E447" s="45">
        <v>20</v>
      </c>
      <c r="F447" s="54"/>
      <c r="G447" s="54"/>
      <c r="H447" s="54"/>
    </row>
    <row r="448" spans="1:8" ht="23.25">
      <c r="A448" s="57">
        <v>12</v>
      </c>
      <c r="B448" s="36" t="s">
        <v>20</v>
      </c>
      <c r="C448" s="37" t="s">
        <v>21</v>
      </c>
      <c r="D448" s="44"/>
      <c r="E448" s="64">
        <v>20</v>
      </c>
      <c r="F448" s="39">
        <v>10</v>
      </c>
      <c r="G448" s="40">
        <v>11.4</v>
      </c>
      <c r="H448" s="40">
        <v>1.1399999999999999</v>
      </c>
    </row>
    <row r="449" spans="1:8">
      <c r="A449" s="41"/>
      <c r="B449" s="50"/>
      <c r="C449" s="52"/>
      <c r="D449" s="44"/>
      <c r="E449" s="23"/>
      <c r="F449" s="46"/>
      <c r="G449" s="46"/>
      <c r="H449" s="46"/>
    </row>
    <row r="450" spans="1:8">
      <c r="A450" s="41"/>
      <c r="B450" s="51" t="s">
        <v>203</v>
      </c>
      <c r="C450" s="52"/>
      <c r="D450" s="53"/>
      <c r="E450" s="45">
        <v>20</v>
      </c>
      <c r="F450" s="54"/>
      <c r="G450" s="54"/>
      <c r="H450" s="54"/>
    </row>
    <row r="451" spans="1:8" ht="23.25">
      <c r="A451" s="57">
        <v>12</v>
      </c>
      <c r="B451" s="36" t="s">
        <v>20</v>
      </c>
      <c r="C451" s="37" t="s">
        <v>21</v>
      </c>
      <c r="D451" s="44"/>
      <c r="E451" s="64">
        <v>20</v>
      </c>
      <c r="F451" s="39">
        <v>10</v>
      </c>
      <c r="G451" s="40">
        <v>11.4</v>
      </c>
      <c r="H451" s="40">
        <v>1.1399999999999999</v>
      </c>
    </row>
    <row r="452" spans="1:8">
      <c r="A452" s="41"/>
      <c r="B452" s="50"/>
      <c r="C452" s="43"/>
      <c r="D452" s="44"/>
      <c r="E452" s="23"/>
      <c r="F452" s="46"/>
      <c r="G452" s="46"/>
      <c r="H452" s="46"/>
    </row>
    <row r="453" spans="1:8">
      <c r="A453" s="41"/>
      <c r="B453" s="51" t="s">
        <v>204</v>
      </c>
      <c r="C453" s="52"/>
      <c r="D453" s="53"/>
      <c r="E453" s="45">
        <v>30</v>
      </c>
      <c r="F453" s="54"/>
      <c r="G453" s="54"/>
      <c r="H453" s="54"/>
    </row>
    <row r="454" spans="1:8" ht="23.25">
      <c r="A454" s="57">
        <v>12</v>
      </c>
      <c r="B454" s="36" t="s">
        <v>20</v>
      </c>
      <c r="C454" s="37" t="s">
        <v>21</v>
      </c>
      <c r="D454" s="44"/>
      <c r="E454" s="64">
        <v>30</v>
      </c>
      <c r="F454" s="39">
        <v>10</v>
      </c>
      <c r="G454" s="40">
        <v>11.4</v>
      </c>
      <c r="H454" s="40">
        <v>1.1399999999999999</v>
      </c>
    </row>
    <row r="455" spans="1:8">
      <c r="A455" s="41"/>
      <c r="B455" s="50"/>
      <c r="C455" s="43"/>
      <c r="D455" s="44"/>
      <c r="E455" s="23"/>
      <c r="F455" s="46"/>
      <c r="G455" s="46"/>
      <c r="H455" s="46"/>
    </row>
    <row r="456" spans="1:8">
      <c r="A456" s="41"/>
      <c r="B456" s="51" t="s">
        <v>205</v>
      </c>
      <c r="C456" s="52"/>
      <c r="D456" s="53"/>
      <c r="E456" s="45">
        <v>20</v>
      </c>
      <c r="F456" s="54"/>
      <c r="G456" s="54"/>
      <c r="H456" s="54"/>
    </row>
    <row r="457" spans="1:8" ht="23.25">
      <c r="A457" s="57">
        <v>12</v>
      </c>
      <c r="B457" s="36" t="s">
        <v>20</v>
      </c>
      <c r="C457" s="37" t="s">
        <v>21</v>
      </c>
      <c r="D457" s="44"/>
      <c r="E457" s="64">
        <v>20</v>
      </c>
      <c r="F457" s="39">
        <v>10</v>
      </c>
      <c r="G457" s="40">
        <v>11.4</v>
      </c>
      <c r="H457" s="40">
        <v>1.1399999999999999</v>
      </c>
    </row>
    <row r="458" spans="1:8">
      <c r="A458" s="41"/>
      <c r="B458" s="50"/>
      <c r="C458" s="43"/>
      <c r="D458" s="44"/>
      <c r="E458" s="23"/>
      <c r="F458" s="46"/>
      <c r="G458" s="46"/>
      <c r="H458" s="46"/>
    </row>
    <row r="459" spans="1:8">
      <c r="A459" s="41"/>
      <c r="B459" s="51" t="s">
        <v>206</v>
      </c>
      <c r="C459" s="123"/>
      <c r="D459" s="124"/>
      <c r="E459" s="45">
        <v>40</v>
      </c>
      <c r="F459" s="54"/>
      <c r="G459" s="54"/>
      <c r="H459" s="54"/>
    </row>
    <row r="460" spans="1:8" ht="23.25">
      <c r="A460" s="57">
        <v>12</v>
      </c>
      <c r="B460" s="36" t="s">
        <v>20</v>
      </c>
      <c r="C460" s="37" t="s">
        <v>21</v>
      </c>
      <c r="D460" s="44"/>
      <c r="E460" s="64">
        <v>40</v>
      </c>
      <c r="F460" s="39">
        <v>10</v>
      </c>
      <c r="G460" s="40">
        <v>11.4</v>
      </c>
      <c r="H460" s="40">
        <v>1.1399999999999999</v>
      </c>
    </row>
    <row r="461" spans="1:8">
      <c r="A461" s="41"/>
      <c r="B461" s="50"/>
      <c r="C461" s="43"/>
      <c r="D461" s="44"/>
      <c r="E461" s="23"/>
      <c r="F461" s="46"/>
      <c r="G461" s="46"/>
      <c r="H461" s="46"/>
    </row>
    <row r="462" spans="1:8">
      <c r="A462" s="41"/>
      <c r="B462" s="51" t="s">
        <v>207</v>
      </c>
      <c r="C462" s="52"/>
      <c r="D462" s="53"/>
      <c r="E462" s="45">
        <v>50</v>
      </c>
      <c r="F462" s="54"/>
      <c r="G462" s="54"/>
      <c r="H462" s="54"/>
    </row>
    <row r="463" spans="1:8" ht="23.25">
      <c r="A463" s="57">
        <v>12</v>
      </c>
      <c r="B463" s="36" t="s">
        <v>20</v>
      </c>
      <c r="C463" s="37" t="s">
        <v>21</v>
      </c>
      <c r="D463" s="44"/>
      <c r="E463" s="64">
        <v>50</v>
      </c>
      <c r="F463" s="39">
        <v>10</v>
      </c>
      <c r="G463" s="40">
        <v>11.4</v>
      </c>
      <c r="H463" s="40">
        <v>1.1399999999999999</v>
      </c>
    </row>
    <row r="464" spans="1:8">
      <c r="A464" s="41"/>
      <c r="B464" s="50"/>
      <c r="C464" s="43"/>
      <c r="D464" s="44"/>
      <c r="E464" s="23"/>
      <c r="F464" s="46"/>
      <c r="G464" s="46"/>
      <c r="H464" s="46"/>
    </row>
    <row r="465" spans="1:8">
      <c r="A465" s="41"/>
      <c r="B465" s="51" t="s">
        <v>208</v>
      </c>
      <c r="C465" s="52"/>
      <c r="D465" s="53"/>
      <c r="E465" s="45">
        <v>200</v>
      </c>
      <c r="F465" s="54"/>
      <c r="G465" s="54"/>
      <c r="H465" s="54"/>
    </row>
    <row r="466" spans="1:8" ht="23.25">
      <c r="A466" s="57">
        <v>12</v>
      </c>
      <c r="B466" s="36" t="s">
        <v>20</v>
      </c>
      <c r="C466" s="37" t="s">
        <v>21</v>
      </c>
      <c r="D466" s="44"/>
      <c r="E466" s="64">
        <v>200</v>
      </c>
      <c r="F466" s="39">
        <v>10</v>
      </c>
      <c r="G466" s="40">
        <v>11.4</v>
      </c>
      <c r="H466" s="40">
        <v>1.1399999999999999</v>
      </c>
    </row>
    <row r="467" spans="1:8">
      <c r="A467" s="41"/>
      <c r="B467" s="50"/>
      <c r="C467" s="43"/>
      <c r="D467" s="44"/>
      <c r="E467" s="23"/>
      <c r="F467" s="46"/>
      <c r="G467" s="46"/>
      <c r="H467" s="46"/>
    </row>
    <row r="468" spans="1:8">
      <c r="A468" s="41"/>
      <c r="B468" s="51" t="s">
        <v>209</v>
      </c>
      <c r="C468" s="52"/>
      <c r="D468" s="53"/>
      <c r="E468" s="45">
        <v>300</v>
      </c>
      <c r="F468" s="54"/>
      <c r="G468" s="54"/>
      <c r="H468" s="54"/>
    </row>
    <row r="469" spans="1:8" ht="23.25">
      <c r="A469" s="57">
        <v>12</v>
      </c>
      <c r="B469" s="36" t="s">
        <v>20</v>
      </c>
      <c r="C469" s="37" t="s">
        <v>21</v>
      </c>
      <c r="D469" s="44"/>
      <c r="E469" s="64">
        <v>300</v>
      </c>
      <c r="F469" s="39">
        <v>10</v>
      </c>
      <c r="G469" s="40">
        <v>11.4</v>
      </c>
      <c r="H469" s="40">
        <v>1.1399999999999999</v>
      </c>
    </row>
    <row r="470" spans="1:8">
      <c r="A470" s="41"/>
      <c r="B470" s="50"/>
      <c r="C470" s="43"/>
      <c r="D470" s="44"/>
      <c r="E470" s="23"/>
      <c r="F470" s="46"/>
      <c r="G470" s="46"/>
      <c r="H470" s="46"/>
    </row>
    <row r="471" spans="1:8">
      <c r="A471" s="41"/>
      <c r="B471" s="51" t="s">
        <v>210</v>
      </c>
      <c r="C471" s="52"/>
      <c r="D471" s="53"/>
      <c r="E471" s="45">
        <v>300</v>
      </c>
      <c r="F471" s="54"/>
      <c r="G471" s="54"/>
      <c r="H471" s="54"/>
    </row>
    <row r="472" spans="1:8" ht="23.25">
      <c r="A472" s="57">
        <v>12</v>
      </c>
      <c r="B472" s="36" t="s">
        <v>20</v>
      </c>
      <c r="C472" s="37" t="s">
        <v>21</v>
      </c>
      <c r="D472" s="44"/>
      <c r="E472" s="64">
        <v>300</v>
      </c>
      <c r="F472" s="39">
        <v>10</v>
      </c>
      <c r="G472" s="40">
        <v>11.4</v>
      </c>
      <c r="H472" s="40">
        <v>1.1399999999999999</v>
      </c>
    </row>
    <row r="473" spans="1:8">
      <c r="A473" s="41"/>
      <c r="B473" s="50"/>
      <c r="C473" s="52"/>
      <c r="D473" s="44"/>
      <c r="E473" s="23"/>
      <c r="F473" s="46"/>
      <c r="G473" s="46"/>
      <c r="H473" s="46"/>
    </row>
    <row r="474" spans="1:8">
      <c r="A474" s="41"/>
      <c r="B474" s="51" t="s">
        <v>211</v>
      </c>
      <c r="C474" s="52"/>
      <c r="D474" s="53"/>
      <c r="E474" s="45">
        <v>200</v>
      </c>
      <c r="F474" s="54"/>
      <c r="G474" s="54"/>
      <c r="H474" s="54"/>
    </row>
    <row r="475" spans="1:8" ht="23.25">
      <c r="A475" s="57">
        <v>12</v>
      </c>
      <c r="B475" s="36" t="s">
        <v>20</v>
      </c>
      <c r="C475" s="37" t="s">
        <v>21</v>
      </c>
      <c r="D475" s="44"/>
      <c r="E475" s="64">
        <v>200</v>
      </c>
      <c r="F475" s="39">
        <v>10</v>
      </c>
      <c r="G475" s="40">
        <v>11.4</v>
      </c>
      <c r="H475" s="40">
        <v>1.1399999999999999</v>
      </c>
    </row>
    <row r="476" spans="1:8">
      <c r="A476" s="41"/>
      <c r="B476" s="50"/>
      <c r="C476" s="43"/>
      <c r="D476" s="44"/>
      <c r="E476" s="23"/>
      <c r="F476" s="46"/>
      <c r="G476" s="46"/>
      <c r="H476" s="46"/>
    </row>
    <row r="477" spans="1:8">
      <c r="A477" s="41"/>
      <c r="B477" s="70" t="s">
        <v>212</v>
      </c>
      <c r="C477" s="52"/>
      <c r="D477" s="53"/>
      <c r="E477" s="45">
        <v>50</v>
      </c>
      <c r="F477" s="45"/>
      <c r="G477" s="45"/>
      <c r="H477" s="45"/>
    </row>
    <row r="478" spans="1:8" ht="23.25">
      <c r="A478" s="57">
        <v>12</v>
      </c>
      <c r="B478" s="36" t="s">
        <v>20</v>
      </c>
      <c r="C478" s="37" t="s">
        <v>21</v>
      </c>
      <c r="D478" s="44"/>
      <c r="E478" s="64">
        <v>50</v>
      </c>
      <c r="F478" s="39">
        <v>10</v>
      </c>
      <c r="G478" s="40">
        <v>11.4</v>
      </c>
      <c r="H478" s="40">
        <v>1.1399999999999999</v>
      </c>
    </row>
    <row r="479" spans="1:8">
      <c r="A479" s="41"/>
      <c r="B479" s="50"/>
      <c r="C479" s="43"/>
      <c r="D479" s="44"/>
      <c r="E479" s="45"/>
      <c r="F479" s="46"/>
      <c r="G479" s="46"/>
      <c r="H479" s="46"/>
    </row>
    <row r="480" spans="1:8">
      <c r="A480" s="29">
        <v>36</v>
      </c>
      <c r="B480" s="47" t="s">
        <v>213</v>
      </c>
      <c r="C480" s="48"/>
      <c r="D480" s="32" t="s">
        <v>19</v>
      </c>
      <c r="E480" s="33">
        <v>7040</v>
      </c>
      <c r="F480" s="49"/>
      <c r="G480" s="49"/>
      <c r="H480" s="49"/>
    </row>
    <row r="481" spans="1:8">
      <c r="A481" s="41"/>
      <c r="B481" s="50" t="s">
        <v>98</v>
      </c>
      <c r="C481" s="43"/>
      <c r="D481" s="44"/>
      <c r="E481" s="23"/>
      <c r="F481" s="46"/>
      <c r="G481" s="46"/>
      <c r="H481" s="46"/>
    </row>
    <row r="482" spans="1:8">
      <c r="A482" s="41"/>
      <c r="B482" s="51" t="s">
        <v>214</v>
      </c>
      <c r="C482" s="52"/>
      <c r="D482" s="53"/>
      <c r="E482" s="45">
        <v>730</v>
      </c>
      <c r="F482" s="54"/>
      <c r="G482" s="54"/>
      <c r="H482" s="54"/>
    </row>
    <row r="483" spans="1:8">
      <c r="A483" s="57">
        <v>3</v>
      </c>
      <c r="B483" s="125" t="s">
        <v>183</v>
      </c>
      <c r="C483" s="43" t="s">
        <v>215</v>
      </c>
      <c r="D483" s="44"/>
      <c r="E483" s="23">
        <v>730</v>
      </c>
      <c r="F483" s="23" t="s">
        <v>216</v>
      </c>
      <c r="G483" s="23">
        <v>2.2000000000000002</v>
      </c>
      <c r="H483" s="23">
        <v>2.2000000000000002</v>
      </c>
    </row>
    <row r="484" spans="1:8">
      <c r="A484" s="41"/>
      <c r="B484" s="51"/>
      <c r="C484" s="43"/>
      <c r="D484" s="44"/>
      <c r="E484" s="23"/>
      <c r="F484" s="46"/>
      <c r="G484" s="46"/>
      <c r="H484" s="46"/>
    </row>
    <row r="485" spans="1:8">
      <c r="A485" s="41"/>
      <c r="B485" s="51" t="s">
        <v>217</v>
      </c>
      <c r="C485" s="52"/>
      <c r="D485" s="53"/>
      <c r="E485" s="45">
        <v>300</v>
      </c>
      <c r="F485" s="54"/>
      <c r="G485" s="54"/>
      <c r="H485" s="54"/>
    </row>
    <row r="486" spans="1:8">
      <c r="A486" s="57">
        <v>3</v>
      </c>
      <c r="B486" s="125" t="s">
        <v>183</v>
      </c>
      <c r="C486" s="43" t="s">
        <v>215</v>
      </c>
      <c r="D486" s="44"/>
      <c r="E486" s="23">
        <v>300</v>
      </c>
      <c r="F486" s="23" t="s">
        <v>216</v>
      </c>
      <c r="G486" s="23">
        <v>1.45</v>
      </c>
      <c r="H486" s="23">
        <v>1.45</v>
      </c>
    </row>
    <row r="487" spans="1:8">
      <c r="A487" s="41"/>
      <c r="B487" s="50"/>
      <c r="C487" s="52"/>
      <c r="D487" s="44"/>
      <c r="E487" s="23"/>
      <c r="F487" s="46"/>
      <c r="G487" s="46"/>
      <c r="H487" s="46"/>
    </row>
    <row r="488" spans="1:8">
      <c r="A488" s="41"/>
      <c r="B488" s="51" t="s">
        <v>218</v>
      </c>
      <c r="C488" s="52"/>
      <c r="D488" s="53"/>
      <c r="E488" s="45">
        <v>10</v>
      </c>
      <c r="F488" s="54"/>
      <c r="G488" s="54"/>
      <c r="H488" s="54"/>
    </row>
    <row r="489" spans="1:8">
      <c r="A489" s="57">
        <v>3</v>
      </c>
      <c r="B489" s="125" t="s">
        <v>183</v>
      </c>
      <c r="C489" s="43" t="s">
        <v>215</v>
      </c>
      <c r="D489" s="44"/>
      <c r="E489" s="23">
        <v>10</v>
      </c>
      <c r="F489" s="23" t="s">
        <v>216</v>
      </c>
      <c r="G489" s="23">
        <v>8.1</v>
      </c>
      <c r="H489" s="23">
        <v>8.1</v>
      </c>
    </row>
    <row r="490" spans="1:8">
      <c r="A490" s="41"/>
      <c r="B490" s="50"/>
      <c r="C490" s="43"/>
      <c r="D490" s="44"/>
      <c r="E490" s="23"/>
      <c r="F490" s="46"/>
      <c r="G490" s="46"/>
      <c r="H490" s="46"/>
    </row>
    <row r="491" spans="1:8">
      <c r="A491" s="41"/>
      <c r="B491" s="51" t="s">
        <v>219</v>
      </c>
      <c r="C491" s="52"/>
      <c r="D491" s="53"/>
      <c r="E491" s="45">
        <v>6000</v>
      </c>
      <c r="F491" s="54"/>
      <c r="G491" s="54"/>
      <c r="H491" s="54"/>
    </row>
    <row r="492" spans="1:8">
      <c r="A492" s="57">
        <v>5</v>
      </c>
      <c r="B492" s="50" t="s">
        <v>220</v>
      </c>
      <c r="C492" s="43" t="s">
        <v>221</v>
      </c>
      <c r="D492" s="44"/>
      <c r="E492" s="23">
        <v>6000</v>
      </c>
      <c r="F492" s="23" t="s">
        <v>222</v>
      </c>
      <c r="G492" s="56">
        <v>1.45</v>
      </c>
      <c r="H492" s="56">
        <v>1.45</v>
      </c>
    </row>
    <row r="493" spans="1:8">
      <c r="A493" s="41"/>
      <c r="B493" s="50"/>
      <c r="C493" s="52"/>
      <c r="D493" s="44"/>
      <c r="E493" s="23"/>
      <c r="F493" s="46"/>
      <c r="G493" s="46"/>
      <c r="H493" s="46"/>
    </row>
    <row r="494" spans="1:8">
      <c r="A494" s="41"/>
      <c r="B494" s="51" t="s">
        <v>223</v>
      </c>
      <c r="C494" s="52"/>
      <c r="D494" s="53"/>
      <c r="E494" s="45">
        <v>100</v>
      </c>
      <c r="F494" s="54"/>
      <c r="G494" s="54"/>
      <c r="H494" s="54"/>
    </row>
    <row r="495" spans="1:8">
      <c r="A495" s="57">
        <v>3</v>
      </c>
      <c r="B495" s="125" t="s">
        <v>183</v>
      </c>
      <c r="C495" s="43" t="s">
        <v>215</v>
      </c>
      <c r="D495" s="44"/>
      <c r="E495" s="23">
        <v>100</v>
      </c>
      <c r="F495" s="23" t="s">
        <v>216</v>
      </c>
      <c r="G495" s="23">
        <v>1.2</v>
      </c>
      <c r="H495" s="23">
        <v>1.2</v>
      </c>
    </row>
    <row r="496" spans="1:8">
      <c r="A496" s="41"/>
      <c r="B496" s="50"/>
      <c r="C496" s="43"/>
      <c r="D496" s="44"/>
      <c r="E496" s="23"/>
      <c r="F496" s="46"/>
      <c r="G496" s="46"/>
      <c r="H496" s="46"/>
    </row>
    <row r="497" spans="1:8">
      <c r="A497" s="41"/>
      <c r="B497" s="51" t="s">
        <v>224</v>
      </c>
      <c r="C497" s="52"/>
      <c r="D497" s="53"/>
      <c r="E497" s="45">
        <v>100</v>
      </c>
      <c r="F497" s="54"/>
      <c r="G497" s="54"/>
      <c r="H497" s="54"/>
    </row>
    <row r="498" spans="1:8">
      <c r="A498" s="57">
        <v>3</v>
      </c>
      <c r="B498" s="125" t="s">
        <v>183</v>
      </c>
      <c r="C498" s="43" t="s">
        <v>215</v>
      </c>
      <c r="D498" s="44"/>
      <c r="E498" s="23">
        <v>100</v>
      </c>
      <c r="F498" s="23" t="s">
        <v>216</v>
      </c>
      <c r="G498" s="23">
        <v>13.1</v>
      </c>
      <c r="H498" s="23">
        <v>13.1</v>
      </c>
    </row>
    <row r="499" spans="1:8">
      <c r="A499" s="41"/>
      <c r="B499" s="51"/>
      <c r="C499" s="43"/>
      <c r="D499" s="44"/>
      <c r="E499" s="23"/>
      <c r="F499" s="23"/>
      <c r="G499" s="62"/>
      <c r="H499" s="62"/>
    </row>
    <row r="500" spans="1:8">
      <c r="A500" s="29">
        <v>37</v>
      </c>
      <c r="B500" s="47" t="s">
        <v>225</v>
      </c>
      <c r="C500" s="48"/>
      <c r="D500" s="32" t="s">
        <v>19</v>
      </c>
      <c r="E500" s="33">
        <v>60</v>
      </c>
      <c r="F500" s="49"/>
      <c r="G500" s="49"/>
      <c r="H500" s="49"/>
    </row>
    <row r="501" spans="1:8">
      <c r="A501" s="41"/>
      <c r="B501" s="50" t="s">
        <v>98</v>
      </c>
      <c r="C501" s="43"/>
      <c r="D501" s="44"/>
      <c r="E501" s="23"/>
      <c r="F501" s="46"/>
      <c r="G501" s="46"/>
      <c r="H501" s="46"/>
    </row>
    <row r="502" spans="1:8">
      <c r="A502" s="41"/>
      <c r="B502" s="51" t="s">
        <v>133</v>
      </c>
      <c r="C502" s="52"/>
      <c r="D502" s="53"/>
      <c r="E502" s="45">
        <v>10</v>
      </c>
      <c r="F502" s="54"/>
      <c r="G502" s="54"/>
      <c r="H502" s="54"/>
    </row>
    <row r="503" spans="1:8">
      <c r="A503" s="41"/>
      <c r="B503" s="51" t="s">
        <v>136</v>
      </c>
      <c r="C503" s="52"/>
      <c r="D503" s="53"/>
      <c r="E503" s="45">
        <v>20</v>
      </c>
      <c r="F503" s="54"/>
      <c r="G503" s="54"/>
      <c r="H503" s="54"/>
    </row>
    <row r="504" spans="1:8">
      <c r="A504" s="41"/>
      <c r="B504" s="51" t="s">
        <v>137</v>
      </c>
      <c r="C504" s="52"/>
      <c r="D504" s="53"/>
      <c r="E504" s="45">
        <v>20</v>
      </c>
      <c r="F504" s="54"/>
      <c r="G504" s="54"/>
      <c r="H504" s="54"/>
    </row>
    <row r="505" spans="1:8">
      <c r="A505" s="41"/>
      <c r="B505" s="70" t="s">
        <v>120</v>
      </c>
      <c r="C505" s="52"/>
      <c r="D505" s="53"/>
      <c r="E505" s="45">
        <v>10</v>
      </c>
      <c r="F505" s="54"/>
      <c r="G505" s="54"/>
      <c r="H505" s="54"/>
    </row>
    <row r="506" spans="1:8">
      <c r="A506" s="41"/>
      <c r="B506" s="50"/>
      <c r="C506" s="43"/>
      <c r="D506" s="44"/>
      <c r="E506" s="45"/>
      <c r="F506" s="46"/>
      <c r="G506" s="46"/>
      <c r="H506" s="46"/>
    </row>
    <row r="507" spans="1:8">
      <c r="A507" s="29">
        <v>38</v>
      </c>
      <c r="B507" s="47" t="s">
        <v>226</v>
      </c>
      <c r="C507" s="48"/>
      <c r="D507" s="32" t="s">
        <v>19</v>
      </c>
      <c r="E507" s="33">
        <v>15</v>
      </c>
      <c r="F507" s="49"/>
      <c r="G507" s="49"/>
      <c r="H507" s="49"/>
    </row>
    <row r="508" spans="1:8">
      <c r="A508" s="57">
        <v>26</v>
      </c>
      <c r="B508" s="36" t="s">
        <v>227</v>
      </c>
      <c r="C508" s="102" t="s">
        <v>228</v>
      </c>
      <c r="D508" s="103" t="s">
        <v>19</v>
      </c>
      <c r="E508" s="68">
        <v>15</v>
      </c>
      <c r="F508" s="126">
        <v>5</v>
      </c>
      <c r="G508" s="127">
        <f>H508*F508</f>
        <v>60</v>
      </c>
      <c r="H508" s="127">
        <v>12</v>
      </c>
    </row>
    <row r="509" spans="1:8">
      <c r="A509" s="57"/>
      <c r="B509" s="36"/>
      <c r="C509" s="43"/>
      <c r="D509" s="44"/>
      <c r="E509" s="23"/>
      <c r="F509" s="60"/>
      <c r="G509" s="60"/>
      <c r="H509" s="60"/>
    </row>
    <row r="510" spans="1:8">
      <c r="A510" s="57"/>
      <c r="B510" s="36"/>
      <c r="C510" s="43"/>
      <c r="D510" s="44"/>
      <c r="E510" s="23"/>
      <c r="F510" s="60"/>
      <c r="G510" s="60"/>
      <c r="H510" s="60"/>
    </row>
    <row r="511" spans="1:8">
      <c r="A511" s="29">
        <v>39</v>
      </c>
      <c r="B511" s="47" t="s">
        <v>229</v>
      </c>
      <c r="C511" s="48"/>
      <c r="D511" s="32" t="s">
        <v>19</v>
      </c>
      <c r="E511" s="33">
        <v>5</v>
      </c>
      <c r="F511" s="49"/>
      <c r="G511" s="49"/>
      <c r="H511" s="49"/>
    </row>
    <row r="512" spans="1:8">
      <c r="A512" s="57">
        <v>22</v>
      </c>
      <c r="B512" s="36" t="s">
        <v>80</v>
      </c>
      <c r="C512" s="128" t="s">
        <v>230</v>
      </c>
      <c r="D512" s="129" t="s">
        <v>19</v>
      </c>
      <c r="E512" s="130">
        <v>5</v>
      </c>
      <c r="F512" s="83">
        <v>1</v>
      </c>
      <c r="G512" s="84">
        <v>42</v>
      </c>
      <c r="H512" s="84">
        <v>42</v>
      </c>
    </row>
    <row r="513" spans="1:8">
      <c r="A513" s="41"/>
      <c r="B513" s="51"/>
      <c r="C513" s="43"/>
      <c r="D513" s="44"/>
      <c r="E513" s="45"/>
      <c r="F513" s="46"/>
      <c r="G513" s="46"/>
      <c r="H513" s="46"/>
    </row>
    <row r="514" spans="1:8">
      <c r="A514" s="29">
        <v>40</v>
      </c>
      <c r="B514" s="47" t="s">
        <v>231</v>
      </c>
      <c r="C514" s="48"/>
      <c r="D514" s="32" t="s">
        <v>19</v>
      </c>
      <c r="E514" s="33">
        <v>2000</v>
      </c>
      <c r="F514" s="49"/>
      <c r="G514" s="49"/>
      <c r="H514" s="49"/>
    </row>
    <row r="515" spans="1:8" ht="38.25">
      <c r="A515" s="41"/>
      <c r="B515" s="131" t="s">
        <v>232</v>
      </c>
      <c r="C515" s="43"/>
      <c r="D515" s="44"/>
      <c r="E515" s="45"/>
      <c r="F515" s="46"/>
      <c r="G515" s="46"/>
      <c r="H515" s="46"/>
    </row>
    <row r="516" spans="1:8">
      <c r="A516" s="57">
        <v>22</v>
      </c>
      <c r="B516" s="36" t="s">
        <v>80</v>
      </c>
      <c r="C516" s="132" t="s">
        <v>233</v>
      </c>
      <c r="D516" s="133"/>
      <c r="E516" s="133"/>
      <c r="F516" s="133"/>
      <c r="G516" s="133"/>
      <c r="H516" s="134"/>
    </row>
    <row r="517" spans="1:8">
      <c r="A517" s="57">
        <v>32</v>
      </c>
      <c r="B517" s="36" t="s">
        <v>25</v>
      </c>
      <c r="C517" s="43" t="s">
        <v>234</v>
      </c>
      <c r="D517" s="44" t="s">
        <v>19</v>
      </c>
      <c r="E517" s="23">
        <v>2000</v>
      </c>
      <c r="F517" s="55" t="s">
        <v>235</v>
      </c>
      <c r="G517" s="56">
        <v>10.08</v>
      </c>
      <c r="H517" s="56">
        <v>0.84</v>
      </c>
    </row>
    <row r="518" spans="1:8">
      <c r="A518" s="41"/>
      <c r="B518" s="50"/>
      <c r="C518" s="43"/>
      <c r="D518" s="44"/>
      <c r="E518" s="45"/>
      <c r="F518" s="46"/>
      <c r="G518" s="46"/>
      <c r="H518" s="46"/>
    </row>
    <row r="519" spans="1:8">
      <c r="A519" s="29">
        <v>41</v>
      </c>
      <c r="B519" s="47" t="s">
        <v>236</v>
      </c>
      <c r="C519" s="48"/>
      <c r="D519" s="32" t="s">
        <v>19</v>
      </c>
      <c r="E519" s="33">
        <v>58</v>
      </c>
      <c r="F519" s="49"/>
      <c r="G519" s="49"/>
      <c r="H519" s="135"/>
    </row>
    <row r="520" spans="1:8">
      <c r="A520" s="41"/>
      <c r="B520" s="50" t="s">
        <v>237</v>
      </c>
      <c r="C520" s="43"/>
      <c r="D520" s="44"/>
      <c r="E520" s="23"/>
      <c r="F520" s="46"/>
      <c r="G520" s="46"/>
      <c r="H520" s="46"/>
    </row>
    <row r="521" spans="1:8">
      <c r="A521" s="41"/>
      <c r="B521" s="51" t="s">
        <v>238</v>
      </c>
      <c r="C521" s="52"/>
      <c r="D521" s="53"/>
      <c r="E521" s="45">
        <v>1</v>
      </c>
      <c r="F521" s="54"/>
      <c r="G521" s="54"/>
      <c r="H521" s="54"/>
    </row>
    <row r="522" spans="1:8">
      <c r="A522" s="57">
        <v>31</v>
      </c>
      <c r="B522" s="36" t="s">
        <v>172</v>
      </c>
      <c r="C522" s="43" t="s">
        <v>239</v>
      </c>
      <c r="D522" s="44"/>
      <c r="E522" s="23">
        <v>1</v>
      </c>
      <c r="F522" s="60">
        <v>1</v>
      </c>
      <c r="G522" s="127">
        <f>F522*H522</f>
        <v>83.88</v>
      </c>
      <c r="H522" s="60">
        <v>83.88</v>
      </c>
    </row>
    <row r="523" spans="1:8">
      <c r="A523" s="41"/>
      <c r="B523" s="36"/>
      <c r="C523" s="52"/>
      <c r="D523" s="44"/>
      <c r="E523" s="23"/>
      <c r="F523" s="46"/>
      <c r="G523" s="46"/>
      <c r="H523" s="46"/>
    </row>
    <row r="524" spans="1:8">
      <c r="A524" s="41"/>
      <c r="B524" s="51" t="s">
        <v>240</v>
      </c>
      <c r="C524" s="52"/>
      <c r="D524" s="53"/>
      <c r="E524" s="45">
        <v>2</v>
      </c>
      <c r="F524" s="54"/>
      <c r="G524" s="54"/>
      <c r="H524" s="54"/>
    </row>
    <row r="525" spans="1:8">
      <c r="A525" s="57">
        <v>31</v>
      </c>
      <c r="B525" s="36" t="s">
        <v>172</v>
      </c>
      <c r="C525" s="43" t="s">
        <v>239</v>
      </c>
      <c r="D525" s="44"/>
      <c r="E525" s="23">
        <v>2</v>
      </c>
      <c r="F525" s="60">
        <v>1</v>
      </c>
      <c r="G525" s="127">
        <f>F525*H525</f>
        <v>66.22</v>
      </c>
      <c r="H525" s="60">
        <v>66.22</v>
      </c>
    </row>
    <row r="526" spans="1:8">
      <c r="A526" s="41"/>
      <c r="B526" s="50"/>
      <c r="C526" s="43"/>
      <c r="D526" s="44"/>
      <c r="E526" s="23"/>
      <c r="F526" s="46"/>
      <c r="G526" s="46"/>
      <c r="H526" s="46"/>
    </row>
    <row r="527" spans="1:8">
      <c r="A527" s="41"/>
      <c r="B527" s="51" t="s">
        <v>241</v>
      </c>
      <c r="C527" s="52"/>
      <c r="D527" s="53"/>
      <c r="E527" s="45">
        <v>5</v>
      </c>
      <c r="F527" s="54"/>
      <c r="G527" s="54"/>
      <c r="H527" s="54"/>
    </row>
    <row r="528" spans="1:8">
      <c r="A528" s="57">
        <v>31</v>
      </c>
      <c r="B528" s="36" t="s">
        <v>172</v>
      </c>
      <c r="C528" s="43" t="s">
        <v>239</v>
      </c>
      <c r="D528" s="44"/>
      <c r="E528" s="23">
        <v>5</v>
      </c>
      <c r="F528" s="60">
        <v>1</v>
      </c>
      <c r="G528" s="127">
        <f>F528*H528</f>
        <v>55.18</v>
      </c>
      <c r="H528" s="60">
        <v>55.18</v>
      </c>
    </row>
    <row r="529" spans="1:8">
      <c r="A529" s="41"/>
      <c r="B529" s="50"/>
      <c r="C529" s="43"/>
      <c r="D529" s="44"/>
      <c r="E529" s="23"/>
      <c r="F529" s="46"/>
      <c r="G529" s="46"/>
      <c r="H529" s="46"/>
    </row>
    <row r="530" spans="1:8">
      <c r="A530" s="41"/>
      <c r="B530" s="51" t="s">
        <v>242</v>
      </c>
      <c r="C530" s="52"/>
      <c r="D530" s="53"/>
      <c r="E530" s="45">
        <v>12</v>
      </c>
      <c r="F530" s="54"/>
      <c r="G530" s="54"/>
      <c r="H530" s="54"/>
    </row>
    <row r="531" spans="1:8">
      <c r="A531" s="57">
        <v>31</v>
      </c>
      <c r="B531" s="36" t="s">
        <v>172</v>
      </c>
      <c r="C531" s="43" t="s">
        <v>239</v>
      </c>
      <c r="D531" s="44"/>
      <c r="E531" s="23">
        <v>12</v>
      </c>
      <c r="F531" s="60">
        <v>1</v>
      </c>
      <c r="G531" s="127">
        <f>F531*H531</f>
        <v>44.15</v>
      </c>
      <c r="H531" s="60">
        <v>44.15</v>
      </c>
    </row>
    <row r="532" spans="1:8">
      <c r="A532" s="41"/>
      <c r="B532" s="50"/>
      <c r="C532" s="43"/>
      <c r="D532" s="44"/>
      <c r="E532" s="23"/>
      <c r="F532" s="46"/>
      <c r="G532" s="46"/>
      <c r="H532" s="46"/>
    </row>
    <row r="533" spans="1:8">
      <c r="A533" s="41"/>
      <c r="B533" s="51" t="s">
        <v>243</v>
      </c>
      <c r="C533" s="52"/>
      <c r="D533" s="53"/>
      <c r="E533" s="45">
        <v>12</v>
      </c>
      <c r="F533" s="54"/>
      <c r="G533" s="54"/>
      <c r="H533" s="54"/>
    </row>
    <row r="534" spans="1:8">
      <c r="A534" s="57">
        <v>31</v>
      </c>
      <c r="B534" s="36" t="s">
        <v>172</v>
      </c>
      <c r="C534" s="43" t="s">
        <v>239</v>
      </c>
      <c r="D534" s="44"/>
      <c r="E534" s="23">
        <v>12</v>
      </c>
      <c r="F534" s="60">
        <v>1</v>
      </c>
      <c r="G534" s="127">
        <f>F534*H534</f>
        <v>33.11</v>
      </c>
      <c r="H534" s="60">
        <v>33.11</v>
      </c>
    </row>
    <row r="535" spans="1:8">
      <c r="A535" s="41"/>
      <c r="B535" s="50"/>
      <c r="C535" s="43"/>
      <c r="D535" s="44"/>
      <c r="E535" s="23"/>
      <c r="F535" s="46"/>
      <c r="G535" s="46"/>
      <c r="H535" s="46"/>
    </row>
    <row r="536" spans="1:8">
      <c r="A536" s="41"/>
      <c r="B536" s="51" t="s">
        <v>244</v>
      </c>
      <c r="C536" s="52"/>
      <c r="D536" s="53"/>
      <c r="E536" s="45">
        <v>12</v>
      </c>
      <c r="F536" s="54"/>
      <c r="G536" s="54"/>
      <c r="H536" s="54"/>
    </row>
    <row r="537" spans="1:8">
      <c r="A537" s="57">
        <v>31</v>
      </c>
      <c r="B537" s="36" t="s">
        <v>172</v>
      </c>
      <c r="C537" s="43" t="s">
        <v>239</v>
      </c>
      <c r="D537" s="44"/>
      <c r="E537" s="23">
        <v>12</v>
      </c>
      <c r="F537" s="60">
        <v>1</v>
      </c>
      <c r="G537" s="127">
        <f>F537*H537</f>
        <v>22.07</v>
      </c>
      <c r="H537" s="60">
        <v>22.07</v>
      </c>
    </row>
    <row r="538" spans="1:8">
      <c r="A538" s="41"/>
      <c r="B538" s="50"/>
      <c r="C538" s="43"/>
      <c r="D538" s="44"/>
      <c r="E538" s="23"/>
      <c r="F538" s="46"/>
      <c r="G538" s="46"/>
      <c r="H538" s="46"/>
    </row>
    <row r="539" spans="1:8">
      <c r="A539" s="41"/>
      <c r="B539" s="51" t="s">
        <v>245</v>
      </c>
      <c r="C539" s="52"/>
      <c r="D539" s="53"/>
      <c r="E539" s="45">
        <v>12</v>
      </c>
      <c r="F539" s="54"/>
      <c r="G539" s="54"/>
      <c r="H539" s="54"/>
    </row>
    <row r="540" spans="1:8">
      <c r="A540" s="57">
        <v>31</v>
      </c>
      <c r="B540" s="36" t="s">
        <v>172</v>
      </c>
      <c r="C540" s="43" t="s">
        <v>239</v>
      </c>
      <c r="D540" s="44"/>
      <c r="E540" s="23">
        <v>12</v>
      </c>
      <c r="F540" s="60">
        <v>1</v>
      </c>
      <c r="G540" s="127">
        <f>F540*H540</f>
        <v>16.559999999999999</v>
      </c>
      <c r="H540" s="60">
        <v>16.559999999999999</v>
      </c>
    </row>
    <row r="541" spans="1:8">
      <c r="A541" s="41"/>
      <c r="B541" s="50"/>
      <c r="C541" s="43"/>
      <c r="D541" s="44"/>
      <c r="E541" s="23"/>
      <c r="F541" s="46"/>
      <c r="G541" s="46"/>
      <c r="H541" s="46"/>
    </row>
    <row r="542" spans="1:8">
      <c r="A542" s="41"/>
      <c r="B542" s="91" t="s">
        <v>246</v>
      </c>
      <c r="C542" s="52"/>
      <c r="D542" s="53"/>
      <c r="E542" s="45">
        <v>2</v>
      </c>
      <c r="F542" s="45"/>
      <c r="G542" s="45"/>
      <c r="H542" s="45"/>
    </row>
    <row r="543" spans="1:8">
      <c r="A543" s="57">
        <v>31</v>
      </c>
      <c r="B543" s="36" t="s">
        <v>172</v>
      </c>
      <c r="C543" s="43" t="s">
        <v>239</v>
      </c>
      <c r="D543" s="44"/>
      <c r="E543" s="23">
        <v>2</v>
      </c>
      <c r="F543" s="60">
        <v>1</v>
      </c>
      <c r="G543" s="127">
        <f>F543*H543</f>
        <v>11.04</v>
      </c>
      <c r="H543" s="60">
        <v>11.04</v>
      </c>
    </row>
    <row r="544" spans="1:8">
      <c r="A544" s="41"/>
      <c r="B544" s="63"/>
      <c r="C544" s="43"/>
      <c r="D544" s="44"/>
      <c r="E544" s="23"/>
      <c r="F544" s="46"/>
      <c r="G544" s="46"/>
      <c r="H544" s="46"/>
    </row>
    <row r="545" spans="1:8">
      <c r="A545" s="29">
        <v>42</v>
      </c>
      <c r="B545" s="47" t="s">
        <v>247</v>
      </c>
      <c r="C545" s="48"/>
      <c r="D545" s="32" t="s">
        <v>19</v>
      </c>
      <c r="E545" s="33"/>
      <c r="F545" s="49"/>
      <c r="G545" s="49"/>
      <c r="H545" s="49"/>
    </row>
    <row r="546" spans="1:8">
      <c r="A546" s="41"/>
      <c r="B546" s="50" t="s">
        <v>248</v>
      </c>
      <c r="C546" s="43"/>
      <c r="D546" s="44"/>
      <c r="E546" s="45"/>
      <c r="F546" s="46"/>
      <c r="G546" s="46"/>
      <c r="H546" s="46"/>
    </row>
    <row r="547" spans="1:8" ht="25.5">
      <c r="A547" s="41"/>
      <c r="B547" s="136" t="s">
        <v>249</v>
      </c>
      <c r="C547" s="52"/>
      <c r="D547" s="53"/>
      <c r="E547" s="45">
        <v>300</v>
      </c>
      <c r="F547" s="54"/>
      <c r="G547" s="54"/>
      <c r="H547" s="54"/>
    </row>
    <row r="548" spans="1:8" ht="39">
      <c r="A548" s="57">
        <v>21</v>
      </c>
      <c r="B548" s="36" t="s">
        <v>250</v>
      </c>
      <c r="C548" s="137" t="s">
        <v>251</v>
      </c>
      <c r="D548" s="44"/>
      <c r="E548" s="23">
        <v>300</v>
      </c>
      <c r="F548" s="138" t="s">
        <v>252</v>
      </c>
      <c r="G548" s="60">
        <v>57.6</v>
      </c>
      <c r="H548" s="60">
        <v>0.96</v>
      </c>
    </row>
    <row r="549" spans="1:8">
      <c r="A549" s="41"/>
      <c r="B549" s="36"/>
      <c r="C549" s="43"/>
      <c r="D549" s="44"/>
      <c r="E549" s="45"/>
      <c r="F549" s="46"/>
      <c r="G549" s="46"/>
      <c r="H549" s="46"/>
    </row>
    <row r="550" spans="1:8" ht="25.5">
      <c r="A550" s="41"/>
      <c r="B550" s="136" t="s">
        <v>253</v>
      </c>
      <c r="C550" s="52"/>
      <c r="D550" s="53"/>
      <c r="E550" s="45">
        <v>400</v>
      </c>
      <c r="F550" s="54"/>
      <c r="G550" s="54"/>
      <c r="H550" s="54"/>
    </row>
    <row r="551" spans="1:8" ht="39">
      <c r="A551" s="57">
        <v>21</v>
      </c>
      <c r="B551" s="36" t="s">
        <v>250</v>
      </c>
      <c r="C551" s="137" t="s">
        <v>251</v>
      </c>
      <c r="D551" s="44"/>
      <c r="E551" s="23">
        <v>400</v>
      </c>
      <c r="F551" s="138" t="s">
        <v>252</v>
      </c>
      <c r="G551" s="60">
        <v>63</v>
      </c>
      <c r="H551" s="60">
        <v>1.05</v>
      </c>
    </row>
    <row r="552" spans="1:8">
      <c r="A552" s="41"/>
      <c r="B552" s="139"/>
      <c r="C552" s="43"/>
      <c r="D552" s="44"/>
      <c r="E552" s="45"/>
      <c r="F552" s="46"/>
      <c r="G552" s="46"/>
      <c r="H552" s="46"/>
    </row>
    <row r="553" spans="1:8" ht="25.5">
      <c r="A553" s="41"/>
      <c r="B553" s="136" t="s">
        <v>254</v>
      </c>
      <c r="C553" s="52"/>
      <c r="D553" s="53"/>
      <c r="E553" s="45">
        <v>500</v>
      </c>
      <c r="F553" s="54"/>
      <c r="G553" s="54"/>
      <c r="H553" s="54"/>
    </row>
    <row r="554" spans="1:8" ht="39">
      <c r="A554" s="57">
        <v>21</v>
      </c>
      <c r="B554" s="36" t="s">
        <v>250</v>
      </c>
      <c r="C554" s="137" t="s">
        <v>251</v>
      </c>
      <c r="D554" s="44"/>
      <c r="E554" s="23">
        <v>500</v>
      </c>
      <c r="F554" s="138" t="s">
        <v>252</v>
      </c>
      <c r="G554" s="60">
        <v>69</v>
      </c>
      <c r="H554" s="60">
        <v>1.1499999999999999</v>
      </c>
    </row>
    <row r="555" spans="1:8">
      <c r="A555" s="41"/>
      <c r="B555" s="36"/>
      <c r="C555" s="43"/>
      <c r="D555" s="44"/>
      <c r="E555" s="45"/>
      <c r="F555" s="46"/>
      <c r="G555" s="46"/>
      <c r="H555" s="46"/>
    </row>
    <row r="556" spans="1:8" ht="25.5">
      <c r="A556" s="41"/>
      <c r="B556" s="136" t="s">
        <v>255</v>
      </c>
      <c r="C556" s="52"/>
      <c r="D556" s="53"/>
      <c r="E556" s="45">
        <v>300</v>
      </c>
      <c r="F556" s="54"/>
      <c r="G556" s="54"/>
      <c r="H556" s="54"/>
    </row>
    <row r="557" spans="1:8" ht="39">
      <c r="A557" s="57">
        <v>21</v>
      </c>
      <c r="B557" s="36" t="s">
        <v>250</v>
      </c>
      <c r="C557" s="137" t="s">
        <v>251</v>
      </c>
      <c r="D557" s="44"/>
      <c r="E557" s="23">
        <v>300</v>
      </c>
      <c r="F557" s="138" t="s">
        <v>252</v>
      </c>
      <c r="G557" s="60">
        <v>72</v>
      </c>
      <c r="H557" s="60">
        <v>1.2</v>
      </c>
    </row>
    <row r="558" spans="1:8">
      <c r="A558" s="41"/>
      <c r="B558" s="36"/>
      <c r="C558" s="43"/>
      <c r="D558" s="44"/>
      <c r="E558" s="45"/>
      <c r="F558" s="46"/>
      <c r="G558" s="46"/>
      <c r="H558" s="46"/>
    </row>
    <row r="559" spans="1:8">
      <c r="A559" s="41"/>
      <c r="B559" s="139"/>
      <c r="C559" s="43"/>
      <c r="D559" s="44"/>
      <c r="E559" s="45"/>
      <c r="F559" s="46"/>
      <c r="G559" s="46"/>
      <c r="H559" s="46"/>
    </row>
    <row r="560" spans="1:8" ht="25.5">
      <c r="A560" s="41"/>
      <c r="B560" s="136" t="s">
        <v>256</v>
      </c>
      <c r="C560" s="52"/>
      <c r="D560" s="53"/>
      <c r="E560" s="45">
        <v>300</v>
      </c>
      <c r="F560" s="54"/>
      <c r="G560" s="54"/>
      <c r="H560" s="54"/>
    </row>
    <row r="561" spans="1:8" ht="51.75">
      <c r="A561" s="57">
        <v>22</v>
      </c>
      <c r="B561" s="36" t="s">
        <v>80</v>
      </c>
      <c r="C561" s="80" t="s">
        <v>257</v>
      </c>
      <c r="D561" s="81"/>
      <c r="E561" s="82">
        <v>300</v>
      </c>
      <c r="F561" s="140" t="s">
        <v>258</v>
      </c>
      <c r="G561" s="84">
        <f>SUM(H561*5)</f>
        <v>11.399999999999999</v>
      </c>
      <c r="H561" s="88">
        <v>2.2799999999999998</v>
      </c>
    </row>
    <row r="562" spans="1:8">
      <c r="A562" s="41"/>
      <c r="B562" s="36"/>
      <c r="C562" s="80"/>
      <c r="D562" s="81"/>
      <c r="E562" s="141"/>
      <c r="F562" s="140"/>
      <c r="G562" s="84"/>
      <c r="H562" s="88"/>
    </row>
    <row r="563" spans="1:8">
      <c r="A563" s="41"/>
      <c r="B563" s="139"/>
      <c r="C563" s="43"/>
      <c r="D563" s="44"/>
      <c r="E563" s="45"/>
      <c r="F563" s="46"/>
      <c r="G563" s="46"/>
      <c r="H563" s="46"/>
    </row>
    <row r="564" spans="1:8" ht="25.5">
      <c r="A564" s="41"/>
      <c r="B564" s="136" t="s">
        <v>256</v>
      </c>
      <c r="C564" s="52"/>
      <c r="D564" s="53"/>
      <c r="E564" s="45">
        <v>300</v>
      </c>
      <c r="F564" s="54"/>
      <c r="G564" s="54"/>
      <c r="H564" s="54"/>
    </row>
    <row r="565" spans="1:8" ht="51.75">
      <c r="A565" s="57">
        <v>22</v>
      </c>
      <c r="B565" s="36" t="s">
        <v>80</v>
      </c>
      <c r="C565" s="80" t="s">
        <v>257</v>
      </c>
      <c r="D565" s="81"/>
      <c r="E565" s="82">
        <v>300</v>
      </c>
      <c r="F565" s="140" t="s">
        <v>258</v>
      </c>
      <c r="G565" s="84">
        <f>SUM(H565*5)</f>
        <v>11.399999999999999</v>
      </c>
      <c r="H565" s="88">
        <v>2.2799999999999998</v>
      </c>
    </row>
    <row r="566" spans="1:8">
      <c r="A566" s="41"/>
      <c r="B566" s="139"/>
      <c r="C566" s="43"/>
      <c r="D566" s="44"/>
      <c r="E566" s="45"/>
      <c r="F566" s="46"/>
      <c r="G566" s="46"/>
      <c r="H566" s="46"/>
    </row>
    <row r="567" spans="1:8" ht="25.5">
      <c r="A567" s="41"/>
      <c r="B567" s="136" t="s">
        <v>259</v>
      </c>
      <c r="C567" s="52"/>
      <c r="D567" s="53"/>
      <c r="E567" s="45">
        <v>300</v>
      </c>
      <c r="F567" s="54"/>
      <c r="G567" s="54"/>
      <c r="H567" s="54"/>
    </row>
    <row r="568" spans="1:8" ht="51.75">
      <c r="A568" s="57">
        <v>22</v>
      </c>
      <c r="B568" s="36" t="s">
        <v>80</v>
      </c>
      <c r="C568" s="80" t="s">
        <v>257</v>
      </c>
      <c r="D568" s="81"/>
      <c r="E568" s="82">
        <v>300</v>
      </c>
      <c r="F568" s="140" t="s">
        <v>260</v>
      </c>
      <c r="G568" s="84">
        <f>SUM(H568*2)</f>
        <v>4.2</v>
      </c>
      <c r="H568" s="88">
        <v>2.1</v>
      </c>
    </row>
    <row r="569" spans="1:8">
      <c r="A569" s="41"/>
      <c r="B569" s="58"/>
      <c r="C569" s="43"/>
      <c r="D569" s="44"/>
      <c r="E569" s="45"/>
      <c r="F569" s="46"/>
      <c r="G569" s="46"/>
      <c r="H569" s="46"/>
    </row>
    <row r="570" spans="1:8" ht="25.5">
      <c r="A570" s="41"/>
      <c r="B570" s="136" t="s">
        <v>261</v>
      </c>
      <c r="C570" s="52"/>
      <c r="D570" s="53"/>
      <c r="E570" s="45">
        <v>300</v>
      </c>
      <c r="F570" s="54"/>
      <c r="G570" s="54"/>
      <c r="H570" s="54"/>
    </row>
    <row r="571" spans="1:8" ht="51.75">
      <c r="A571" s="57">
        <v>22</v>
      </c>
      <c r="B571" s="36" t="s">
        <v>80</v>
      </c>
      <c r="C571" s="80" t="s">
        <v>257</v>
      </c>
      <c r="D571" s="81"/>
      <c r="E571" s="82">
        <v>300</v>
      </c>
      <c r="F571" s="140" t="s">
        <v>260</v>
      </c>
      <c r="G571" s="84">
        <f>SUM(H571*2)</f>
        <v>4.4000000000000004</v>
      </c>
      <c r="H571" s="88">
        <v>2.2000000000000002</v>
      </c>
    </row>
    <row r="572" spans="1:8">
      <c r="A572" s="41"/>
      <c r="B572" s="139"/>
      <c r="C572" s="43"/>
      <c r="D572" s="44"/>
      <c r="E572" s="45"/>
      <c r="F572" s="46"/>
      <c r="G572" s="46"/>
      <c r="H572" s="46"/>
    </row>
    <row r="573" spans="1:8" ht="25.5">
      <c r="A573" s="41"/>
      <c r="B573" s="136" t="s">
        <v>262</v>
      </c>
      <c r="C573" s="52"/>
      <c r="D573" s="53"/>
      <c r="E573" s="45">
        <v>300</v>
      </c>
      <c r="F573" s="54"/>
      <c r="G573" s="54"/>
      <c r="H573" s="54"/>
    </row>
    <row r="574" spans="1:8" ht="51.75">
      <c r="A574" s="57">
        <v>22</v>
      </c>
      <c r="B574" s="36" t="s">
        <v>80</v>
      </c>
      <c r="C574" s="80" t="s">
        <v>257</v>
      </c>
      <c r="D574" s="81"/>
      <c r="E574" s="82">
        <v>300</v>
      </c>
      <c r="F574" s="140" t="s">
        <v>260</v>
      </c>
      <c r="G574" s="84">
        <f>SUM(H574*2)</f>
        <v>4.53</v>
      </c>
      <c r="H574" s="88">
        <v>2.2650000000000001</v>
      </c>
    </row>
    <row r="575" spans="1:8">
      <c r="A575" s="41"/>
      <c r="B575" s="51"/>
      <c r="C575" s="59"/>
      <c r="D575" s="44"/>
      <c r="E575" s="45"/>
      <c r="F575" s="142"/>
      <c r="G575" s="62"/>
      <c r="H575" s="62"/>
    </row>
    <row r="576" spans="1:8">
      <c r="A576" s="41"/>
      <c r="B576" s="50"/>
      <c r="C576" s="43"/>
      <c r="D576" s="44"/>
      <c r="E576" s="45"/>
      <c r="F576" s="46"/>
      <c r="G576" s="46"/>
      <c r="H576" s="46"/>
    </row>
    <row r="577" spans="1:8">
      <c r="A577" s="29">
        <v>43</v>
      </c>
      <c r="B577" s="47" t="s">
        <v>263</v>
      </c>
      <c r="C577" s="48"/>
      <c r="D577" s="32" t="s">
        <v>19</v>
      </c>
      <c r="E577" s="33">
        <v>18720</v>
      </c>
      <c r="F577" s="49"/>
      <c r="G577" s="49"/>
      <c r="H577" s="49"/>
    </row>
    <row r="578" spans="1:8">
      <c r="A578" s="41"/>
      <c r="B578" s="50" t="s">
        <v>248</v>
      </c>
      <c r="C578" s="52"/>
      <c r="D578" s="44"/>
      <c r="E578" s="23"/>
      <c r="F578" s="46"/>
      <c r="G578" s="46"/>
      <c r="H578" s="46"/>
    </row>
    <row r="579" spans="1:8">
      <c r="A579" s="41"/>
      <c r="B579" s="51" t="s">
        <v>264</v>
      </c>
      <c r="C579" s="52"/>
      <c r="D579" s="53"/>
      <c r="E579" s="45">
        <v>1200</v>
      </c>
      <c r="F579" s="54"/>
      <c r="G579" s="54"/>
      <c r="H579" s="54"/>
    </row>
    <row r="580" spans="1:8" ht="26.25">
      <c r="A580" s="57">
        <v>10</v>
      </c>
      <c r="B580" s="63" t="s">
        <v>265</v>
      </c>
      <c r="C580" s="59" t="s">
        <v>266</v>
      </c>
      <c r="D580" s="44"/>
      <c r="E580" s="23">
        <v>1200</v>
      </c>
      <c r="F580" s="142" t="s">
        <v>267</v>
      </c>
      <c r="G580" s="56">
        <v>155.52000000000001</v>
      </c>
      <c r="H580" s="56">
        <v>4.32</v>
      </c>
    </row>
    <row r="581" spans="1:8" ht="23.25">
      <c r="A581" s="57">
        <v>11</v>
      </c>
      <c r="B581" s="50" t="s">
        <v>268</v>
      </c>
      <c r="C581" s="59" t="s">
        <v>266</v>
      </c>
      <c r="D581" s="44"/>
      <c r="E581" s="23">
        <v>1200</v>
      </c>
      <c r="F581" s="23" t="s">
        <v>269</v>
      </c>
      <c r="G581" s="56">
        <v>155.52000000000001</v>
      </c>
      <c r="H581" s="56">
        <v>4.32</v>
      </c>
    </row>
    <row r="582" spans="1:8" ht="23.25">
      <c r="A582" s="57">
        <v>12</v>
      </c>
      <c r="B582" s="36" t="s">
        <v>20</v>
      </c>
      <c r="C582" s="37" t="s">
        <v>270</v>
      </c>
      <c r="D582" s="44"/>
      <c r="E582" s="64">
        <v>1200</v>
      </c>
      <c r="F582" s="39">
        <v>12</v>
      </c>
      <c r="G582" s="40">
        <v>36</v>
      </c>
      <c r="H582" s="40">
        <v>3</v>
      </c>
    </row>
    <row r="583" spans="1:8">
      <c r="A583" s="57">
        <v>16</v>
      </c>
      <c r="B583" s="36" t="s">
        <v>271</v>
      </c>
      <c r="C583" s="43" t="s">
        <v>272</v>
      </c>
      <c r="D583" s="74" t="s">
        <v>19</v>
      </c>
      <c r="E583" s="23">
        <v>1200</v>
      </c>
      <c r="F583" s="60" t="s">
        <v>273</v>
      </c>
      <c r="G583" s="60">
        <f>+H583*12</f>
        <v>25.32</v>
      </c>
      <c r="H583" s="60">
        <v>2.11</v>
      </c>
    </row>
    <row r="584" spans="1:8" ht="24.75">
      <c r="A584" s="57">
        <v>21</v>
      </c>
      <c r="B584" s="36" t="s">
        <v>250</v>
      </c>
      <c r="C584" s="137" t="s">
        <v>251</v>
      </c>
      <c r="D584" s="44"/>
      <c r="E584" s="23">
        <v>1200</v>
      </c>
      <c r="F584" s="60" t="s">
        <v>274</v>
      </c>
      <c r="G584" s="60">
        <v>75.599999999999994</v>
      </c>
      <c r="H584" s="60">
        <v>3.15</v>
      </c>
    </row>
    <row r="585" spans="1:8">
      <c r="A585" s="57">
        <v>22</v>
      </c>
      <c r="B585" s="36" t="s">
        <v>80</v>
      </c>
      <c r="C585" s="80" t="s">
        <v>257</v>
      </c>
      <c r="D585" s="132" t="s">
        <v>275</v>
      </c>
      <c r="E585" s="133"/>
      <c r="F585" s="133"/>
      <c r="G585" s="133"/>
      <c r="H585" s="134"/>
    </row>
    <row r="586" spans="1:8">
      <c r="A586" s="57">
        <v>26</v>
      </c>
      <c r="B586" s="36" t="s">
        <v>227</v>
      </c>
      <c r="C586" s="143" t="s">
        <v>276</v>
      </c>
      <c r="D586" s="132" t="s">
        <v>275</v>
      </c>
      <c r="E586" s="133"/>
      <c r="F586" s="133"/>
      <c r="G586" s="133"/>
      <c r="H586" s="134"/>
    </row>
    <row r="587" spans="1:8">
      <c r="A587" s="57">
        <v>32</v>
      </c>
      <c r="B587" s="36" t="s">
        <v>25</v>
      </c>
      <c r="C587" s="43" t="s">
        <v>164</v>
      </c>
      <c r="D587" s="44"/>
      <c r="E587" s="23">
        <v>1200</v>
      </c>
      <c r="F587" s="55" t="s">
        <v>19</v>
      </c>
      <c r="G587" s="56">
        <v>2.75</v>
      </c>
      <c r="H587" s="56">
        <v>2.75</v>
      </c>
    </row>
    <row r="588" spans="1:8">
      <c r="A588" s="41"/>
      <c r="B588" s="36"/>
      <c r="C588" s="43"/>
      <c r="D588" s="44"/>
      <c r="E588" s="23"/>
      <c r="F588" s="46"/>
      <c r="G588" s="46"/>
      <c r="H588" s="46"/>
    </row>
    <row r="589" spans="1:8">
      <c r="A589" s="41"/>
      <c r="B589" s="51" t="s">
        <v>277</v>
      </c>
      <c r="C589" s="52"/>
      <c r="D589" s="53"/>
      <c r="E589" s="45">
        <v>1200</v>
      </c>
      <c r="F589" s="54"/>
      <c r="G589" s="54"/>
      <c r="H589" s="54"/>
    </row>
    <row r="590" spans="1:8" ht="26.25">
      <c r="A590" s="57">
        <v>10</v>
      </c>
      <c r="B590" s="63" t="s">
        <v>265</v>
      </c>
      <c r="C590" s="59" t="s">
        <v>278</v>
      </c>
      <c r="D590" s="44"/>
      <c r="E590" s="23">
        <v>1200</v>
      </c>
      <c r="F590" s="142" t="s">
        <v>267</v>
      </c>
      <c r="G590" s="56">
        <v>148.68</v>
      </c>
      <c r="H590" s="56">
        <v>4.13</v>
      </c>
    </row>
    <row r="591" spans="1:8" ht="23.25">
      <c r="A591" s="57">
        <v>11</v>
      </c>
      <c r="B591" s="50" t="s">
        <v>268</v>
      </c>
      <c r="C591" s="59" t="s">
        <v>278</v>
      </c>
      <c r="D591" s="44"/>
      <c r="E591" s="23">
        <v>1200</v>
      </c>
      <c r="F591" s="23" t="s">
        <v>269</v>
      </c>
      <c r="G591" s="56">
        <v>148.68</v>
      </c>
      <c r="H591" s="56">
        <v>4.13</v>
      </c>
    </row>
    <row r="592" spans="1:8" ht="23.25">
      <c r="A592" s="57">
        <v>12</v>
      </c>
      <c r="B592" s="36" t="s">
        <v>20</v>
      </c>
      <c r="C592" s="37" t="s">
        <v>270</v>
      </c>
      <c r="D592" s="44"/>
      <c r="E592" s="64">
        <v>1200</v>
      </c>
      <c r="F592" s="39">
        <v>12</v>
      </c>
      <c r="G592" s="40">
        <v>33</v>
      </c>
      <c r="H592" s="40">
        <v>2.75</v>
      </c>
    </row>
    <row r="593" spans="1:8">
      <c r="A593" s="57">
        <v>16</v>
      </c>
      <c r="B593" s="36" t="s">
        <v>271</v>
      </c>
      <c r="C593" s="43" t="s">
        <v>272</v>
      </c>
      <c r="D593" s="74" t="s">
        <v>19</v>
      </c>
      <c r="E593" s="23">
        <v>1200</v>
      </c>
      <c r="F593" s="60" t="s">
        <v>273</v>
      </c>
      <c r="G593" s="60">
        <f>+H593*12</f>
        <v>25.32</v>
      </c>
      <c r="H593" s="60">
        <v>2.11</v>
      </c>
    </row>
    <row r="594" spans="1:8" ht="24.75">
      <c r="A594" s="57">
        <v>21</v>
      </c>
      <c r="B594" s="36" t="s">
        <v>250</v>
      </c>
      <c r="C594" s="137" t="s">
        <v>251</v>
      </c>
      <c r="D594" s="44"/>
      <c r="E594" s="23">
        <v>1200</v>
      </c>
      <c r="F594" s="60" t="s">
        <v>274</v>
      </c>
      <c r="G594" s="60">
        <v>75.599999999999994</v>
      </c>
      <c r="H594" s="60">
        <v>3.15</v>
      </c>
    </row>
    <row r="595" spans="1:8">
      <c r="A595" s="57">
        <v>22</v>
      </c>
      <c r="B595" s="36" t="s">
        <v>80</v>
      </c>
      <c r="C595" s="80" t="s">
        <v>257</v>
      </c>
      <c r="D595" s="132" t="s">
        <v>275</v>
      </c>
      <c r="E595" s="133"/>
      <c r="F595" s="133"/>
      <c r="G595" s="133"/>
      <c r="H595" s="134"/>
    </row>
    <row r="596" spans="1:8">
      <c r="A596" s="57">
        <v>26</v>
      </c>
      <c r="B596" s="36" t="s">
        <v>227</v>
      </c>
      <c r="C596" s="143" t="s">
        <v>276</v>
      </c>
      <c r="D596" s="132" t="s">
        <v>275</v>
      </c>
      <c r="E596" s="133"/>
      <c r="F596" s="133"/>
      <c r="G596" s="133"/>
      <c r="H596" s="134"/>
    </row>
    <row r="597" spans="1:8">
      <c r="A597" s="57">
        <v>32</v>
      </c>
      <c r="B597" s="36" t="s">
        <v>25</v>
      </c>
      <c r="C597" s="43" t="s">
        <v>164</v>
      </c>
      <c r="D597" s="44"/>
      <c r="E597" s="23">
        <v>1200</v>
      </c>
      <c r="F597" s="55" t="s">
        <v>19</v>
      </c>
      <c r="G597" s="56">
        <v>2.75</v>
      </c>
      <c r="H597" s="56">
        <v>2.75</v>
      </c>
    </row>
    <row r="598" spans="1:8">
      <c r="A598" s="41"/>
      <c r="B598" s="50"/>
      <c r="C598" s="52"/>
      <c r="D598" s="44"/>
      <c r="E598" s="23"/>
      <c r="F598" s="46"/>
      <c r="G598" s="46"/>
      <c r="H598" s="46"/>
    </row>
    <row r="599" spans="1:8">
      <c r="A599" s="41"/>
      <c r="B599" s="51" t="s">
        <v>279</v>
      </c>
      <c r="C599" s="52"/>
      <c r="D599" s="53"/>
      <c r="E599" s="45">
        <v>1200</v>
      </c>
      <c r="F599" s="54"/>
      <c r="G599" s="54"/>
      <c r="H599" s="54"/>
    </row>
    <row r="600" spans="1:8" ht="26.25">
      <c r="A600" s="57">
        <v>10</v>
      </c>
      <c r="B600" s="63" t="s">
        <v>265</v>
      </c>
      <c r="C600" s="59" t="s">
        <v>280</v>
      </c>
      <c r="D600" s="44"/>
      <c r="E600" s="23">
        <v>1200</v>
      </c>
      <c r="F600" s="142" t="s">
        <v>267</v>
      </c>
      <c r="G600" s="56">
        <v>148.68</v>
      </c>
      <c r="H600" s="56">
        <v>4.13</v>
      </c>
    </row>
    <row r="601" spans="1:8" ht="23.25">
      <c r="A601" s="57">
        <v>11</v>
      </c>
      <c r="B601" s="50" t="s">
        <v>268</v>
      </c>
      <c r="C601" s="59" t="s">
        <v>280</v>
      </c>
      <c r="D601" s="44"/>
      <c r="E601" s="23">
        <v>1200</v>
      </c>
      <c r="F601" s="23" t="s">
        <v>269</v>
      </c>
      <c r="G601" s="56">
        <v>148.68</v>
      </c>
      <c r="H601" s="56">
        <v>4.13</v>
      </c>
    </row>
    <row r="602" spans="1:8" ht="23.25">
      <c r="A602" s="57">
        <v>12</v>
      </c>
      <c r="B602" s="36" t="s">
        <v>20</v>
      </c>
      <c r="C602" s="37" t="s">
        <v>270</v>
      </c>
      <c r="D602" s="44"/>
      <c r="E602" s="64">
        <v>1200</v>
      </c>
      <c r="F602" s="39">
        <v>12</v>
      </c>
      <c r="G602" s="40">
        <v>32.04</v>
      </c>
      <c r="H602" s="40">
        <v>2.67</v>
      </c>
    </row>
    <row r="603" spans="1:8">
      <c r="A603" s="57">
        <v>16</v>
      </c>
      <c r="B603" s="36" t="s">
        <v>271</v>
      </c>
      <c r="C603" s="43" t="s">
        <v>272</v>
      </c>
      <c r="D603" s="74" t="s">
        <v>19</v>
      </c>
      <c r="E603" s="23">
        <v>1200</v>
      </c>
      <c r="F603" s="60" t="s">
        <v>273</v>
      </c>
      <c r="G603" s="60">
        <f>+H603*12</f>
        <v>25.200000000000003</v>
      </c>
      <c r="H603" s="60">
        <v>2.1</v>
      </c>
    </row>
    <row r="604" spans="1:8" ht="24.75">
      <c r="A604" s="57">
        <v>21</v>
      </c>
      <c r="B604" s="36" t="s">
        <v>250</v>
      </c>
      <c r="C604" s="137" t="s">
        <v>251</v>
      </c>
      <c r="D604" s="44"/>
      <c r="E604" s="23">
        <v>1200</v>
      </c>
      <c r="F604" s="60" t="s">
        <v>274</v>
      </c>
      <c r="G604" s="60">
        <v>75.599999999999994</v>
      </c>
      <c r="H604" s="60">
        <v>3.15</v>
      </c>
    </row>
    <row r="605" spans="1:8">
      <c r="A605" s="57">
        <v>22</v>
      </c>
      <c r="B605" s="36" t="s">
        <v>80</v>
      </c>
      <c r="C605" s="80" t="s">
        <v>257</v>
      </c>
      <c r="D605" s="132" t="s">
        <v>275</v>
      </c>
      <c r="E605" s="133"/>
      <c r="F605" s="133"/>
      <c r="G605" s="133"/>
      <c r="H605" s="134"/>
    </row>
    <row r="606" spans="1:8">
      <c r="A606" s="57">
        <v>26</v>
      </c>
      <c r="B606" s="36" t="s">
        <v>227</v>
      </c>
      <c r="C606" s="143" t="s">
        <v>276</v>
      </c>
      <c r="D606" s="132" t="s">
        <v>275</v>
      </c>
      <c r="E606" s="133"/>
      <c r="F606" s="133"/>
      <c r="G606" s="133"/>
      <c r="H606" s="134"/>
    </row>
    <row r="607" spans="1:8">
      <c r="A607" s="57">
        <v>32</v>
      </c>
      <c r="B607" s="36" t="s">
        <v>25</v>
      </c>
      <c r="C607" s="43" t="s">
        <v>164</v>
      </c>
      <c r="D607" s="44"/>
      <c r="E607" s="23">
        <v>1200</v>
      </c>
      <c r="F607" s="55" t="s">
        <v>19</v>
      </c>
      <c r="G607" s="56">
        <v>2.75</v>
      </c>
      <c r="H607" s="56">
        <v>2.75</v>
      </c>
    </row>
    <row r="608" spans="1:8">
      <c r="A608" s="41"/>
      <c r="B608" s="50"/>
      <c r="C608" s="43"/>
      <c r="D608" s="44"/>
      <c r="E608" s="23"/>
      <c r="F608" s="46"/>
      <c r="G608" s="46"/>
      <c r="H608" s="46"/>
    </row>
    <row r="609" spans="1:8">
      <c r="A609" s="41"/>
      <c r="B609" s="51" t="s">
        <v>281</v>
      </c>
      <c r="C609" s="52"/>
      <c r="D609" s="53"/>
      <c r="E609" s="45">
        <v>2160</v>
      </c>
      <c r="F609" s="54"/>
      <c r="G609" s="54"/>
      <c r="H609" s="54"/>
    </row>
    <row r="610" spans="1:8" ht="26.25">
      <c r="A610" s="57">
        <v>10</v>
      </c>
      <c r="B610" s="63" t="s">
        <v>265</v>
      </c>
      <c r="C610" s="59" t="s">
        <v>282</v>
      </c>
      <c r="D610" s="44"/>
      <c r="E610" s="23">
        <v>2160</v>
      </c>
      <c r="F610" s="142" t="s">
        <v>267</v>
      </c>
      <c r="G610" s="56">
        <v>142.56</v>
      </c>
      <c r="H610" s="56">
        <v>3.96</v>
      </c>
    </row>
    <row r="611" spans="1:8" ht="23.25">
      <c r="A611" s="57">
        <v>11</v>
      </c>
      <c r="B611" s="50" t="s">
        <v>268</v>
      </c>
      <c r="C611" s="59" t="s">
        <v>282</v>
      </c>
      <c r="D611" s="44"/>
      <c r="E611" s="23">
        <v>2160</v>
      </c>
      <c r="F611" s="23" t="s">
        <v>269</v>
      </c>
      <c r="G611" s="56">
        <v>142.56</v>
      </c>
      <c r="H611" s="56">
        <v>3.96</v>
      </c>
    </row>
    <row r="612" spans="1:8" ht="23.25">
      <c r="A612" s="57">
        <v>12</v>
      </c>
      <c r="B612" s="36" t="s">
        <v>20</v>
      </c>
      <c r="C612" s="37" t="s">
        <v>270</v>
      </c>
      <c r="D612" s="44"/>
      <c r="E612" s="64">
        <v>2160</v>
      </c>
      <c r="F612" s="39">
        <v>12</v>
      </c>
      <c r="G612" s="40">
        <v>34.56</v>
      </c>
      <c r="H612" s="40">
        <v>2.88</v>
      </c>
    </row>
    <row r="613" spans="1:8">
      <c r="A613" s="57">
        <v>16</v>
      </c>
      <c r="B613" s="36" t="s">
        <v>271</v>
      </c>
      <c r="C613" s="43" t="s">
        <v>272</v>
      </c>
      <c r="D613" s="74" t="s">
        <v>19</v>
      </c>
      <c r="E613" s="23">
        <v>2160</v>
      </c>
      <c r="F613" s="60" t="s">
        <v>273</v>
      </c>
      <c r="G613" s="60">
        <f>+H613*12</f>
        <v>25.200000000000003</v>
      </c>
      <c r="H613" s="60">
        <v>2.1</v>
      </c>
    </row>
    <row r="614" spans="1:8" ht="24.75">
      <c r="A614" s="57">
        <v>21</v>
      </c>
      <c r="B614" s="36" t="s">
        <v>250</v>
      </c>
      <c r="C614" s="137" t="s">
        <v>251</v>
      </c>
      <c r="D614" s="44"/>
      <c r="E614" s="23">
        <v>2160</v>
      </c>
      <c r="F614" s="60" t="s">
        <v>274</v>
      </c>
      <c r="G614" s="60">
        <v>75.599999999999994</v>
      </c>
      <c r="H614" s="60">
        <v>3.15</v>
      </c>
    </row>
    <row r="615" spans="1:8">
      <c r="A615" s="57">
        <v>22</v>
      </c>
      <c r="B615" s="36" t="s">
        <v>80</v>
      </c>
      <c r="C615" s="80" t="s">
        <v>257</v>
      </c>
      <c r="D615" s="132" t="s">
        <v>275</v>
      </c>
      <c r="E615" s="133"/>
      <c r="F615" s="133"/>
      <c r="G615" s="133"/>
      <c r="H615" s="134"/>
    </row>
    <row r="616" spans="1:8">
      <c r="A616" s="57">
        <v>26</v>
      </c>
      <c r="B616" s="36" t="s">
        <v>227</v>
      </c>
      <c r="C616" s="143" t="s">
        <v>276</v>
      </c>
      <c r="D616" s="132" t="s">
        <v>275</v>
      </c>
      <c r="E616" s="133"/>
      <c r="F616" s="133"/>
      <c r="G616" s="133"/>
      <c r="H616" s="134"/>
    </row>
    <row r="617" spans="1:8">
      <c r="A617" s="57">
        <v>32</v>
      </c>
      <c r="B617" s="36" t="s">
        <v>25</v>
      </c>
      <c r="C617" s="43" t="s">
        <v>164</v>
      </c>
      <c r="D617" s="44"/>
      <c r="E617" s="23">
        <v>2160</v>
      </c>
      <c r="F617" s="55" t="s">
        <v>19</v>
      </c>
      <c r="G617" s="56">
        <v>3.15</v>
      </c>
      <c r="H617" s="56">
        <v>3.15</v>
      </c>
    </row>
    <row r="618" spans="1:8">
      <c r="A618" s="41"/>
      <c r="B618" s="50"/>
      <c r="C618" s="43"/>
      <c r="D618" s="44"/>
      <c r="E618" s="23"/>
      <c r="F618" s="46"/>
      <c r="G618" s="46"/>
      <c r="H618" s="46"/>
    </row>
    <row r="619" spans="1:8">
      <c r="A619" s="41"/>
      <c r="B619" s="51" t="s">
        <v>283</v>
      </c>
      <c r="C619" s="52"/>
      <c r="D619" s="53"/>
      <c r="E619" s="45">
        <v>24</v>
      </c>
      <c r="F619" s="54"/>
      <c r="G619" s="54"/>
      <c r="H619" s="54"/>
    </row>
    <row r="620" spans="1:8" ht="26.25">
      <c r="A620" s="57">
        <v>10</v>
      </c>
      <c r="B620" s="63" t="s">
        <v>265</v>
      </c>
      <c r="C620" s="59" t="s">
        <v>284</v>
      </c>
      <c r="D620" s="44"/>
      <c r="E620" s="23">
        <v>24</v>
      </c>
      <c r="F620" s="142" t="s">
        <v>267</v>
      </c>
      <c r="G620" s="56">
        <v>142.56</v>
      </c>
      <c r="H620" s="56">
        <v>3.96</v>
      </c>
    </row>
    <row r="621" spans="1:8" ht="23.25">
      <c r="A621" s="57">
        <v>11</v>
      </c>
      <c r="B621" s="50" t="s">
        <v>268</v>
      </c>
      <c r="C621" s="59" t="s">
        <v>284</v>
      </c>
      <c r="D621" s="44"/>
      <c r="E621" s="23">
        <v>24</v>
      </c>
      <c r="F621" s="23" t="s">
        <v>269</v>
      </c>
      <c r="G621" s="56">
        <v>142.56</v>
      </c>
      <c r="H621" s="56">
        <v>3.96</v>
      </c>
    </row>
    <row r="622" spans="1:8">
      <c r="A622" s="57">
        <v>16</v>
      </c>
      <c r="B622" s="36" t="s">
        <v>271</v>
      </c>
      <c r="C622" s="43" t="s">
        <v>272</v>
      </c>
      <c r="D622" s="74" t="s">
        <v>19</v>
      </c>
      <c r="E622" s="23">
        <v>24</v>
      </c>
      <c r="F622" s="60" t="s">
        <v>273</v>
      </c>
      <c r="G622" s="60">
        <f>+H622*12</f>
        <v>25.32</v>
      </c>
      <c r="H622" s="60">
        <v>2.11</v>
      </c>
    </row>
    <row r="623" spans="1:8" ht="24.75">
      <c r="A623" s="57">
        <v>21</v>
      </c>
      <c r="B623" s="36" t="s">
        <v>250</v>
      </c>
      <c r="C623" s="137" t="s">
        <v>251</v>
      </c>
      <c r="D623" s="44"/>
      <c r="E623" s="23">
        <v>24</v>
      </c>
      <c r="F623" s="60" t="s">
        <v>274</v>
      </c>
      <c r="G623" s="60">
        <v>75.599999999999994</v>
      </c>
      <c r="H623" s="60">
        <v>3.15</v>
      </c>
    </row>
    <row r="624" spans="1:8">
      <c r="A624" s="57">
        <v>22</v>
      </c>
      <c r="B624" s="36" t="s">
        <v>80</v>
      </c>
      <c r="C624" s="80" t="s">
        <v>257</v>
      </c>
      <c r="D624" s="132" t="s">
        <v>275</v>
      </c>
      <c r="E624" s="133"/>
      <c r="F624" s="133"/>
      <c r="G624" s="133"/>
      <c r="H624" s="134"/>
    </row>
    <row r="625" spans="1:8">
      <c r="A625" s="57">
        <v>26</v>
      </c>
      <c r="B625" s="36" t="s">
        <v>227</v>
      </c>
      <c r="C625" s="143" t="s">
        <v>276</v>
      </c>
      <c r="D625" s="132" t="s">
        <v>275</v>
      </c>
      <c r="E625" s="133"/>
      <c r="F625" s="133"/>
      <c r="G625" s="133"/>
      <c r="H625" s="134"/>
    </row>
    <row r="626" spans="1:8">
      <c r="A626" s="57">
        <v>32</v>
      </c>
      <c r="B626" s="36" t="s">
        <v>25</v>
      </c>
      <c r="C626" s="43" t="s">
        <v>164</v>
      </c>
      <c r="D626" s="44"/>
      <c r="E626" s="23">
        <v>24</v>
      </c>
      <c r="F626" s="55" t="s">
        <v>19</v>
      </c>
      <c r="G626" s="56">
        <v>3.15</v>
      </c>
      <c r="H626" s="56">
        <v>3.15</v>
      </c>
    </row>
    <row r="627" spans="1:8">
      <c r="A627" s="41"/>
      <c r="B627" s="50"/>
      <c r="C627" s="43"/>
      <c r="D627" s="44"/>
      <c r="E627" s="23"/>
      <c r="F627" s="46"/>
      <c r="G627" s="46"/>
      <c r="H627" s="46"/>
    </row>
    <row r="628" spans="1:8">
      <c r="A628" s="41"/>
      <c r="B628" s="51" t="s">
        <v>285</v>
      </c>
      <c r="C628" s="52"/>
      <c r="D628" s="53"/>
      <c r="E628" s="45"/>
      <c r="F628" s="54"/>
      <c r="G628" s="54"/>
      <c r="H628" s="54"/>
    </row>
    <row r="629" spans="1:8" ht="26.25">
      <c r="A629" s="57">
        <v>10</v>
      </c>
      <c r="B629" s="63" t="s">
        <v>265</v>
      </c>
      <c r="C629" s="59" t="s">
        <v>286</v>
      </c>
      <c r="D629" s="44"/>
      <c r="E629" s="23">
        <v>984</v>
      </c>
      <c r="F629" s="142" t="s">
        <v>267</v>
      </c>
      <c r="G629" s="56">
        <v>111.24</v>
      </c>
      <c r="H629" s="56">
        <v>3.09</v>
      </c>
    </row>
    <row r="630" spans="1:8" ht="23.25">
      <c r="A630" s="57">
        <v>11</v>
      </c>
      <c r="B630" s="50" t="s">
        <v>268</v>
      </c>
      <c r="C630" s="59" t="s">
        <v>286</v>
      </c>
      <c r="D630" s="44"/>
      <c r="E630" s="23">
        <v>984</v>
      </c>
      <c r="F630" s="23" t="s">
        <v>269</v>
      </c>
      <c r="G630" s="56">
        <v>111.24</v>
      </c>
      <c r="H630" s="56">
        <v>3.09</v>
      </c>
    </row>
    <row r="631" spans="1:8">
      <c r="A631" s="57">
        <v>16</v>
      </c>
      <c r="B631" s="36" t="s">
        <v>271</v>
      </c>
      <c r="C631" s="43" t="s">
        <v>272</v>
      </c>
      <c r="D631" s="74" t="s">
        <v>19</v>
      </c>
      <c r="E631" s="23">
        <v>984</v>
      </c>
      <c r="F631" s="60" t="s">
        <v>273</v>
      </c>
      <c r="G631" s="60">
        <f>+H631*12</f>
        <v>25.799999999999997</v>
      </c>
      <c r="H631" s="60">
        <v>2.15</v>
      </c>
    </row>
    <row r="632" spans="1:8" ht="24.75">
      <c r="A632" s="57">
        <v>21</v>
      </c>
      <c r="B632" s="36" t="s">
        <v>250</v>
      </c>
      <c r="C632" s="137" t="s">
        <v>251</v>
      </c>
      <c r="D632" s="44"/>
      <c r="E632" s="23">
        <v>984</v>
      </c>
      <c r="F632" s="60" t="s">
        <v>274</v>
      </c>
      <c r="G632" s="60">
        <v>75.599999999999994</v>
      </c>
      <c r="H632" s="60">
        <v>3.15</v>
      </c>
    </row>
    <row r="633" spans="1:8">
      <c r="A633" s="57">
        <v>22</v>
      </c>
      <c r="B633" s="36" t="s">
        <v>80</v>
      </c>
      <c r="C633" s="80" t="s">
        <v>257</v>
      </c>
      <c r="D633" s="132" t="s">
        <v>275</v>
      </c>
      <c r="E633" s="133"/>
      <c r="F633" s="133"/>
      <c r="G633" s="133"/>
      <c r="H633" s="134"/>
    </row>
    <row r="634" spans="1:8">
      <c r="A634" s="57">
        <v>26</v>
      </c>
      <c r="B634" s="36" t="s">
        <v>227</v>
      </c>
      <c r="C634" s="143" t="s">
        <v>276</v>
      </c>
      <c r="D634" s="132" t="s">
        <v>275</v>
      </c>
      <c r="E634" s="133"/>
      <c r="F634" s="133"/>
      <c r="G634" s="133"/>
      <c r="H634" s="134"/>
    </row>
    <row r="635" spans="1:8">
      <c r="A635" s="57">
        <v>32</v>
      </c>
      <c r="B635" s="36" t="s">
        <v>25</v>
      </c>
      <c r="C635" s="43" t="s">
        <v>164</v>
      </c>
      <c r="D635" s="44"/>
      <c r="E635" s="23">
        <v>984</v>
      </c>
      <c r="F635" s="55" t="s">
        <v>19</v>
      </c>
      <c r="G635" s="56">
        <v>8.5299999999999994</v>
      </c>
      <c r="H635" s="56">
        <v>8.5299999999999994</v>
      </c>
    </row>
    <row r="636" spans="1:8">
      <c r="A636" s="41"/>
      <c r="B636" s="50"/>
      <c r="C636" s="43"/>
      <c r="D636" s="44"/>
      <c r="E636" s="23"/>
      <c r="F636" s="46"/>
      <c r="G636" s="46"/>
      <c r="H636" s="46"/>
    </row>
    <row r="637" spans="1:8">
      <c r="A637" s="41"/>
      <c r="B637" s="51" t="s">
        <v>287</v>
      </c>
      <c r="C637" s="144"/>
      <c r="D637" s="145"/>
      <c r="E637" s="146"/>
      <c r="F637" s="146"/>
      <c r="G637" s="146"/>
      <c r="H637" s="146"/>
    </row>
    <row r="638" spans="1:8" ht="34.5">
      <c r="A638" s="57">
        <v>10</v>
      </c>
      <c r="B638" s="63" t="s">
        <v>265</v>
      </c>
      <c r="C638" s="59" t="s">
        <v>288</v>
      </c>
      <c r="D638" s="44"/>
      <c r="E638" s="23">
        <v>24</v>
      </c>
      <c r="F638" s="142" t="s">
        <v>267</v>
      </c>
      <c r="G638" s="56">
        <v>207</v>
      </c>
      <c r="H638" s="56">
        <v>5.75</v>
      </c>
    </row>
    <row r="639" spans="1:8" ht="34.5">
      <c r="A639" s="57">
        <v>11</v>
      </c>
      <c r="B639" s="50" t="s">
        <v>268</v>
      </c>
      <c r="C639" s="59" t="s">
        <v>288</v>
      </c>
      <c r="D639" s="44"/>
      <c r="E639" s="23">
        <v>24</v>
      </c>
      <c r="F639" s="23" t="s">
        <v>269</v>
      </c>
      <c r="G639" s="56">
        <v>207</v>
      </c>
      <c r="H639" s="56">
        <v>5.75</v>
      </c>
    </row>
    <row r="640" spans="1:8">
      <c r="A640" s="57">
        <v>16</v>
      </c>
      <c r="B640" s="36" t="s">
        <v>271</v>
      </c>
      <c r="C640" s="43" t="s">
        <v>272</v>
      </c>
      <c r="D640" s="74" t="s">
        <v>19</v>
      </c>
      <c r="E640" s="23">
        <v>24</v>
      </c>
      <c r="F640" s="60" t="s">
        <v>273</v>
      </c>
      <c r="G640" s="60">
        <f>+H640*12</f>
        <v>25.799999999999997</v>
      </c>
      <c r="H640" s="60">
        <v>2.15</v>
      </c>
    </row>
    <row r="641" spans="1:8" ht="24.75">
      <c r="A641" s="57">
        <v>21</v>
      </c>
      <c r="B641" s="36" t="s">
        <v>250</v>
      </c>
      <c r="C641" s="137" t="s">
        <v>251</v>
      </c>
      <c r="D641" s="44"/>
      <c r="E641" s="23">
        <v>24</v>
      </c>
      <c r="F641" s="60" t="s">
        <v>274</v>
      </c>
      <c r="G641" s="60">
        <v>75.599999999999994</v>
      </c>
      <c r="H641" s="60">
        <v>3.15</v>
      </c>
    </row>
    <row r="642" spans="1:8">
      <c r="A642" s="57">
        <v>22</v>
      </c>
      <c r="B642" s="36" t="s">
        <v>80</v>
      </c>
      <c r="C642" s="80" t="s">
        <v>257</v>
      </c>
      <c r="D642" s="132" t="s">
        <v>275</v>
      </c>
      <c r="E642" s="133"/>
      <c r="F642" s="133"/>
      <c r="G642" s="133"/>
      <c r="H642" s="134"/>
    </row>
    <row r="643" spans="1:8">
      <c r="A643" s="57">
        <v>26</v>
      </c>
      <c r="B643" s="36" t="s">
        <v>227</v>
      </c>
      <c r="C643" s="143" t="s">
        <v>276</v>
      </c>
      <c r="D643" s="132" t="s">
        <v>275</v>
      </c>
      <c r="E643" s="133"/>
      <c r="F643" s="133"/>
      <c r="G643" s="133"/>
      <c r="H643" s="134"/>
    </row>
    <row r="644" spans="1:8">
      <c r="A644" s="57">
        <v>32</v>
      </c>
      <c r="B644" s="36" t="s">
        <v>25</v>
      </c>
      <c r="C644" s="43" t="s">
        <v>164</v>
      </c>
      <c r="D644" s="44"/>
      <c r="E644" s="23">
        <v>24</v>
      </c>
      <c r="F644" s="55" t="s">
        <v>19</v>
      </c>
      <c r="G644" s="56">
        <v>9.4700000000000006</v>
      </c>
      <c r="H644" s="56">
        <v>9.4700000000000006</v>
      </c>
    </row>
    <row r="645" spans="1:8">
      <c r="A645" s="41"/>
      <c r="B645" s="50"/>
      <c r="C645" s="43"/>
      <c r="D645" s="44"/>
      <c r="E645" s="23"/>
      <c r="F645" s="46"/>
      <c r="G645" s="46"/>
      <c r="H645" s="46"/>
    </row>
    <row r="646" spans="1:8">
      <c r="A646" s="41"/>
      <c r="B646" s="51" t="s">
        <v>289</v>
      </c>
      <c r="C646" s="52"/>
      <c r="D646" s="53"/>
      <c r="E646" s="45">
        <v>72</v>
      </c>
      <c r="F646" s="54"/>
      <c r="G646" s="54"/>
      <c r="H646" s="54"/>
    </row>
    <row r="647" spans="1:8" ht="34.5">
      <c r="A647" s="57">
        <v>10</v>
      </c>
      <c r="B647" s="63" t="s">
        <v>265</v>
      </c>
      <c r="C647" s="59" t="s">
        <v>290</v>
      </c>
      <c r="D647" s="44"/>
      <c r="E647" s="23">
        <v>72</v>
      </c>
      <c r="F647" s="142" t="s">
        <v>267</v>
      </c>
      <c r="G647" s="56">
        <v>200.88</v>
      </c>
      <c r="H647" s="56">
        <v>5.58</v>
      </c>
    </row>
    <row r="648" spans="1:8" ht="34.5">
      <c r="A648" s="57">
        <v>11</v>
      </c>
      <c r="B648" s="50" t="s">
        <v>268</v>
      </c>
      <c r="C648" s="59" t="s">
        <v>290</v>
      </c>
      <c r="D648" s="44"/>
      <c r="E648" s="23">
        <v>72</v>
      </c>
      <c r="F648" s="23" t="s">
        <v>269</v>
      </c>
      <c r="G648" s="56">
        <v>200.88</v>
      </c>
      <c r="H648" s="56">
        <v>5.58</v>
      </c>
    </row>
    <row r="649" spans="1:8">
      <c r="A649" s="57">
        <v>16</v>
      </c>
      <c r="B649" s="36" t="s">
        <v>271</v>
      </c>
      <c r="C649" s="43" t="s">
        <v>272</v>
      </c>
      <c r="D649" s="74" t="s">
        <v>19</v>
      </c>
      <c r="E649" s="23">
        <v>72</v>
      </c>
      <c r="F649" s="60" t="s">
        <v>273</v>
      </c>
      <c r="G649" s="60">
        <f>+H649*12</f>
        <v>168.96</v>
      </c>
      <c r="H649" s="60">
        <v>14.08</v>
      </c>
    </row>
    <row r="650" spans="1:8" ht="24.75">
      <c r="A650" s="57">
        <v>21</v>
      </c>
      <c r="B650" s="36" t="s">
        <v>250</v>
      </c>
      <c r="C650" s="137" t="s">
        <v>251</v>
      </c>
      <c r="D650" s="44"/>
      <c r="E650" s="23">
        <v>72</v>
      </c>
      <c r="F650" s="60" t="s">
        <v>274</v>
      </c>
      <c r="G650" s="60">
        <v>240</v>
      </c>
      <c r="H650" s="60">
        <v>10</v>
      </c>
    </row>
    <row r="651" spans="1:8">
      <c r="A651" s="57">
        <v>22</v>
      </c>
      <c r="B651" s="36" t="s">
        <v>80</v>
      </c>
      <c r="C651" s="80" t="s">
        <v>257</v>
      </c>
      <c r="D651" s="132" t="s">
        <v>275</v>
      </c>
      <c r="E651" s="133"/>
      <c r="F651" s="133"/>
      <c r="G651" s="133"/>
      <c r="H651" s="134"/>
    </row>
    <row r="652" spans="1:8">
      <c r="A652" s="57">
        <v>32</v>
      </c>
      <c r="B652" s="36" t="s">
        <v>25</v>
      </c>
      <c r="C652" s="43" t="s">
        <v>164</v>
      </c>
      <c r="D652" s="44"/>
      <c r="E652" s="23">
        <v>72</v>
      </c>
      <c r="F652" s="55" t="s">
        <v>19</v>
      </c>
      <c r="G652" s="56">
        <v>10.119999999999999</v>
      </c>
      <c r="H652" s="56">
        <v>10.119999999999999</v>
      </c>
    </row>
    <row r="653" spans="1:8">
      <c r="A653" s="41"/>
      <c r="B653" s="50"/>
      <c r="C653" s="43"/>
      <c r="D653" s="44"/>
      <c r="E653" s="23"/>
      <c r="F653" s="46"/>
      <c r="G653" s="46"/>
      <c r="H653" s="46"/>
    </row>
    <row r="654" spans="1:8">
      <c r="A654" s="41"/>
      <c r="B654" s="51" t="s">
        <v>291</v>
      </c>
      <c r="C654" s="52"/>
      <c r="D654" s="53"/>
      <c r="E654" s="45">
        <v>6720</v>
      </c>
      <c r="F654" s="54"/>
      <c r="G654" s="54"/>
      <c r="H654" s="54"/>
    </row>
    <row r="655" spans="1:8" ht="26.25">
      <c r="A655" s="57">
        <v>10</v>
      </c>
      <c r="B655" s="63" t="s">
        <v>265</v>
      </c>
      <c r="C655" s="59" t="s">
        <v>292</v>
      </c>
      <c r="D655" s="44"/>
      <c r="E655" s="23">
        <v>6720</v>
      </c>
      <c r="F655" s="142" t="s">
        <v>267</v>
      </c>
      <c r="G655" s="56">
        <v>158.4</v>
      </c>
      <c r="H655" s="56">
        <v>4.4000000000000004</v>
      </c>
    </row>
    <row r="656" spans="1:8" ht="23.25">
      <c r="A656" s="57">
        <v>11</v>
      </c>
      <c r="B656" s="50" t="s">
        <v>268</v>
      </c>
      <c r="C656" s="59" t="s">
        <v>292</v>
      </c>
      <c r="D656" s="44"/>
      <c r="E656" s="23">
        <v>6720</v>
      </c>
      <c r="F656" s="23" t="s">
        <v>269</v>
      </c>
      <c r="G656" s="56">
        <v>158.4</v>
      </c>
      <c r="H656" s="56">
        <v>4.4000000000000004</v>
      </c>
    </row>
    <row r="657" spans="1:8" ht="23.25">
      <c r="A657" s="57">
        <v>12</v>
      </c>
      <c r="B657" s="36" t="s">
        <v>20</v>
      </c>
      <c r="C657" s="37" t="s">
        <v>270</v>
      </c>
      <c r="D657" s="44"/>
      <c r="E657" s="64">
        <v>6720</v>
      </c>
      <c r="F657" s="39">
        <v>12</v>
      </c>
      <c r="G657" s="40">
        <v>40.32</v>
      </c>
      <c r="H657" s="40">
        <v>3.36</v>
      </c>
    </row>
    <row r="658" spans="1:8">
      <c r="A658" s="57">
        <v>16</v>
      </c>
      <c r="B658" s="36" t="s">
        <v>271</v>
      </c>
      <c r="C658" s="43" t="s">
        <v>272</v>
      </c>
      <c r="D658" s="74" t="s">
        <v>19</v>
      </c>
      <c r="E658" s="23">
        <v>6720</v>
      </c>
      <c r="F658" s="60" t="s">
        <v>273</v>
      </c>
      <c r="G658" s="60">
        <f>+H658*12</f>
        <v>25.32</v>
      </c>
      <c r="H658" s="60">
        <v>2.11</v>
      </c>
    </row>
    <row r="659" spans="1:8" ht="24.75">
      <c r="A659" s="57">
        <v>21</v>
      </c>
      <c r="B659" s="36" t="s">
        <v>250</v>
      </c>
      <c r="C659" s="137" t="s">
        <v>251</v>
      </c>
      <c r="D659" s="44"/>
      <c r="E659" s="23">
        <v>6720</v>
      </c>
      <c r="F659" s="60" t="s">
        <v>274</v>
      </c>
      <c r="G659" s="60">
        <v>75.599999999999994</v>
      </c>
      <c r="H659" s="60">
        <v>3.15</v>
      </c>
    </row>
    <row r="660" spans="1:8">
      <c r="A660" s="57">
        <v>22</v>
      </c>
      <c r="B660" s="36" t="s">
        <v>80</v>
      </c>
      <c r="C660" s="80" t="s">
        <v>257</v>
      </c>
      <c r="D660" s="132" t="s">
        <v>275</v>
      </c>
      <c r="E660" s="133"/>
      <c r="F660" s="133"/>
      <c r="G660" s="133"/>
      <c r="H660" s="134"/>
    </row>
    <row r="661" spans="1:8">
      <c r="A661" s="57">
        <v>26</v>
      </c>
      <c r="B661" s="36" t="s">
        <v>227</v>
      </c>
      <c r="C661" s="143" t="s">
        <v>276</v>
      </c>
      <c r="D661" s="132" t="s">
        <v>275</v>
      </c>
      <c r="E661" s="133"/>
      <c r="F661" s="133"/>
      <c r="G661" s="133"/>
      <c r="H661" s="134"/>
    </row>
    <row r="662" spans="1:8">
      <c r="A662" s="57">
        <v>32</v>
      </c>
      <c r="B662" s="36" t="s">
        <v>25</v>
      </c>
      <c r="C662" s="43" t="s">
        <v>164</v>
      </c>
      <c r="D662" s="44"/>
      <c r="E662" s="23">
        <v>6720</v>
      </c>
      <c r="F662" s="55" t="s">
        <v>19</v>
      </c>
      <c r="G662" s="56">
        <v>3.32</v>
      </c>
      <c r="H662" s="56">
        <v>3.32</v>
      </c>
    </row>
    <row r="663" spans="1:8">
      <c r="A663" s="41"/>
      <c r="B663" s="50"/>
      <c r="C663" s="43"/>
      <c r="D663" s="44"/>
      <c r="E663" s="23"/>
      <c r="F663" s="46"/>
      <c r="G663" s="46"/>
      <c r="H663" s="46"/>
    </row>
    <row r="664" spans="1:8">
      <c r="A664" s="41"/>
      <c r="B664" s="51" t="s">
        <v>293</v>
      </c>
      <c r="C664" s="52"/>
      <c r="D664" s="53"/>
      <c r="E664" s="45">
        <v>5136</v>
      </c>
      <c r="F664" s="54"/>
      <c r="G664" s="54"/>
      <c r="H664" s="54"/>
    </row>
    <row r="665" spans="1:8" ht="26.25">
      <c r="A665" s="57">
        <v>10</v>
      </c>
      <c r="B665" s="63" t="s">
        <v>265</v>
      </c>
      <c r="C665" s="59" t="s">
        <v>294</v>
      </c>
      <c r="D665" s="44"/>
      <c r="E665" s="23">
        <v>5136</v>
      </c>
      <c r="F665" s="142" t="s">
        <v>267</v>
      </c>
      <c r="G665" s="56">
        <v>165.24</v>
      </c>
      <c r="H665" s="56">
        <v>4.59</v>
      </c>
    </row>
    <row r="666" spans="1:8" ht="23.25">
      <c r="A666" s="57">
        <v>11</v>
      </c>
      <c r="B666" s="50" t="s">
        <v>268</v>
      </c>
      <c r="C666" s="59" t="s">
        <v>294</v>
      </c>
      <c r="D666" s="44"/>
      <c r="E666" s="23">
        <v>5136</v>
      </c>
      <c r="F666" s="23" t="s">
        <v>269</v>
      </c>
      <c r="G666" s="56">
        <v>165.24</v>
      </c>
      <c r="H666" s="56">
        <v>4.59</v>
      </c>
    </row>
    <row r="667" spans="1:8" ht="23.25">
      <c r="A667" s="57">
        <v>12</v>
      </c>
      <c r="B667" s="36" t="s">
        <v>20</v>
      </c>
      <c r="C667" s="37" t="s">
        <v>270</v>
      </c>
      <c r="D667" s="44"/>
      <c r="E667" s="64">
        <v>5136</v>
      </c>
      <c r="F667" s="39">
        <v>12</v>
      </c>
      <c r="G667" s="40">
        <v>39.6</v>
      </c>
      <c r="H667" s="40">
        <v>3.3</v>
      </c>
    </row>
    <row r="668" spans="1:8">
      <c r="A668" s="57">
        <v>16</v>
      </c>
      <c r="B668" s="36" t="s">
        <v>271</v>
      </c>
      <c r="C668" s="43" t="s">
        <v>272</v>
      </c>
      <c r="D668" s="74" t="s">
        <v>19</v>
      </c>
      <c r="E668" s="23">
        <v>5136</v>
      </c>
      <c r="F668" s="60" t="s">
        <v>273</v>
      </c>
      <c r="G668" s="60">
        <f>+H668*12</f>
        <v>25.44</v>
      </c>
      <c r="H668" s="60">
        <v>2.12</v>
      </c>
    </row>
    <row r="669" spans="1:8" ht="24.75">
      <c r="A669" s="57">
        <v>21</v>
      </c>
      <c r="B669" s="36" t="s">
        <v>250</v>
      </c>
      <c r="C669" s="137" t="s">
        <v>251</v>
      </c>
      <c r="D669" s="44"/>
      <c r="E669" s="23">
        <v>5136</v>
      </c>
      <c r="F669" s="60" t="s">
        <v>274</v>
      </c>
      <c r="G669" s="60">
        <v>75.599999999999994</v>
      </c>
      <c r="H669" s="60">
        <v>3.15</v>
      </c>
    </row>
    <row r="670" spans="1:8">
      <c r="A670" s="57">
        <v>22</v>
      </c>
      <c r="B670" s="36" t="s">
        <v>80</v>
      </c>
      <c r="C670" s="80" t="s">
        <v>257</v>
      </c>
      <c r="D670" s="132" t="s">
        <v>275</v>
      </c>
      <c r="E670" s="133"/>
      <c r="F670" s="133"/>
      <c r="G670" s="133"/>
      <c r="H670" s="134"/>
    </row>
    <row r="671" spans="1:8">
      <c r="A671" s="57">
        <v>26</v>
      </c>
      <c r="B671" s="36" t="s">
        <v>227</v>
      </c>
      <c r="C671" s="143" t="s">
        <v>276</v>
      </c>
      <c r="D671" s="132" t="s">
        <v>275</v>
      </c>
      <c r="E671" s="133"/>
      <c r="F671" s="133"/>
      <c r="G671" s="133"/>
      <c r="H671" s="134"/>
    </row>
    <row r="672" spans="1:8">
      <c r="A672" s="57">
        <v>32</v>
      </c>
      <c r="B672" s="36" t="s">
        <v>25</v>
      </c>
      <c r="C672" s="43" t="s">
        <v>164</v>
      </c>
      <c r="D672" s="44"/>
      <c r="E672" s="23">
        <v>5136</v>
      </c>
      <c r="F672" s="55" t="s">
        <v>19</v>
      </c>
      <c r="G672" s="56">
        <v>3.39</v>
      </c>
      <c r="H672" s="56">
        <v>3.39</v>
      </c>
    </row>
    <row r="673" spans="1:8">
      <c r="A673" s="41"/>
      <c r="B673" s="36"/>
      <c r="C673" s="43"/>
      <c r="D673" s="44"/>
      <c r="E673" s="23"/>
      <c r="F673" s="85"/>
      <c r="G673" s="62"/>
      <c r="H673" s="62"/>
    </row>
    <row r="674" spans="1:8">
      <c r="A674" s="41"/>
      <c r="B674" s="50"/>
      <c r="C674" s="52"/>
      <c r="D674" s="44"/>
      <c r="E674" s="45"/>
      <c r="F674" s="46"/>
      <c r="G674" s="46"/>
      <c r="H674" s="46"/>
    </row>
    <row r="675" spans="1:8">
      <c r="A675" s="29">
        <v>44</v>
      </c>
      <c r="B675" s="47" t="s">
        <v>295</v>
      </c>
      <c r="C675" s="48"/>
      <c r="D675" s="32" t="s">
        <v>19</v>
      </c>
      <c r="E675" s="33">
        <v>110</v>
      </c>
      <c r="F675" s="49"/>
      <c r="G675" s="49"/>
      <c r="H675" s="49"/>
    </row>
    <row r="676" spans="1:8">
      <c r="A676" s="41"/>
      <c r="B676" s="50" t="s">
        <v>48</v>
      </c>
      <c r="C676" s="52"/>
      <c r="D676" s="44"/>
      <c r="E676" s="23"/>
      <c r="F676" s="46"/>
      <c r="G676" s="46"/>
      <c r="H676" s="46"/>
    </row>
    <row r="677" spans="1:8">
      <c r="A677" s="41"/>
      <c r="B677" s="51" t="s">
        <v>296</v>
      </c>
      <c r="C677" s="52"/>
      <c r="D677" s="53"/>
      <c r="E677" s="45">
        <v>100</v>
      </c>
      <c r="F677" s="54"/>
      <c r="G677" s="54"/>
      <c r="H677" s="54"/>
    </row>
    <row r="678" spans="1:8">
      <c r="A678" s="41"/>
      <c r="B678" s="42"/>
      <c r="C678" s="147"/>
      <c r="D678" s="53"/>
      <c r="E678" s="45"/>
      <c r="F678" s="148"/>
      <c r="G678" s="148"/>
      <c r="H678" s="148"/>
    </row>
    <row r="679" spans="1:8">
      <c r="A679" s="57">
        <v>32</v>
      </c>
      <c r="B679" s="36" t="s">
        <v>25</v>
      </c>
      <c r="C679" s="43" t="s">
        <v>297</v>
      </c>
      <c r="D679" s="44"/>
      <c r="E679" s="23">
        <v>100</v>
      </c>
      <c r="F679" s="55"/>
      <c r="G679" s="56">
        <v>12</v>
      </c>
      <c r="H679" s="56">
        <v>12</v>
      </c>
    </row>
    <row r="680" spans="1:8">
      <c r="A680" s="41"/>
      <c r="B680" s="50"/>
      <c r="C680" s="43"/>
      <c r="D680" s="44"/>
      <c r="E680" s="23"/>
      <c r="F680" s="46"/>
      <c r="G680" s="46"/>
      <c r="H680" s="46"/>
    </row>
    <row r="681" spans="1:8">
      <c r="A681" s="41"/>
      <c r="B681" s="70" t="s">
        <v>298</v>
      </c>
      <c r="C681" s="52"/>
      <c r="D681" s="53"/>
      <c r="E681" s="45">
        <v>10</v>
      </c>
      <c r="F681" s="45"/>
      <c r="G681" s="45"/>
      <c r="H681" s="45"/>
    </row>
    <row r="682" spans="1:8">
      <c r="A682" s="41"/>
      <c r="B682" s="50"/>
      <c r="C682" s="52"/>
      <c r="D682" s="44"/>
      <c r="E682" s="45"/>
      <c r="F682" s="46"/>
      <c r="G682" s="46"/>
      <c r="H682" s="46"/>
    </row>
    <row r="683" spans="1:8">
      <c r="A683" s="29">
        <v>45</v>
      </c>
      <c r="B683" s="47" t="s">
        <v>299</v>
      </c>
      <c r="C683" s="48"/>
      <c r="D683" s="32" t="s">
        <v>19</v>
      </c>
      <c r="E683" s="33">
        <v>500</v>
      </c>
      <c r="F683" s="49"/>
      <c r="G683" s="49"/>
      <c r="H683" s="49"/>
    </row>
    <row r="684" spans="1:8">
      <c r="A684" s="57">
        <v>32</v>
      </c>
      <c r="B684" s="36" t="s">
        <v>25</v>
      </c>
      <c r="C684" s="43" t="s">
        <v>300</v>
      </c>
      <c r="D684" s="44" t="s">
        <v>19</v>
      </c>
      <c r="E684" s="23">
        <v>500</v>
      </c>
      <c r="F684" s="55" t="s">
        <v>19</v>
      </c>
      <c r="G684" s="56">
        <v>2.4</v>
      </c>
      <c r="H684" s="56">
        <v>2.4</v>
      </c>
    </row>
    <row r="685" spans="1:8">
      <c r="A685" s="41"/>
      <c r="B685" s="36"/>
      <c r="C685" s="52"/>
      <c r="D685" s="44"/>
      <c r="E685" s="45"/>
      <c r="F685" s="46"/>
      <c r="G685" s="46"/>
      <c r="H685" s="46"/>
    </row>
    <row r="686" spans="1:8">
      <c r="A686" s="29">
        <v>46</v>
      </c>
      <c r="B686" s="47" t="s">
        <v>301</v>
      </c>
      <c r="C686" s="48"/>
      <c r="D686" s="32" t="s">
        <v>19</v>
      </c>
      <c r="E686" s="33">
        <v>1050</v>
      </c>
      <c r="F686" s="49"/>
      <c r="G686" s="49"/>
      <c r="H686" s="49"/>
    </row>
    <row r="687" spans="1:8">
      <c r="A687" s="41"/>
      <c r="B687" s="50" t="s">
        <v>23</v>
      </c>
      <c r="C687" s="43"/>
      <c r="D687" s="44"/>
      <c r="E687" s="23"/>
      <c r="F687" s="46"/>
      <c r="G687" s="46"/>
      <c r="H687" s="46"/>
    </row>
    <row r="688" spans="1:8">
      <c r="A688" s="41"/>
      <c r="B688" s="51" t="s">
        <v>302</v>
      </c>
      <c r="C688" s="52"/>
      <c r="D688" s="53"/>
      <c r="E688" s="45">
        <v>25</v>
      </c>
      <c r="F688" s="54"/>
      <c r="G688" s="54"/>
      <c r="H688" s="54"/>
    </row>
    <row r="689" spans="1:8">
      <c r="A689" s="57">
        <v>32</v>
      </c>
      <c r="B689" s="36" t="s">
        <v>25</v>
      </c>
      <c r="C689" s="43" t="s">
        <v>26</v>
      </c>
      <c r="D689" s="44"/>
      <c r="E689" s="23">
        <v>25</v>
      </c>
      <c r="F689" s="55"/>
      <c r="G689" s="56">
        <v>0.34</v>
      </c>
      <c r="H689" s="56">
        <v>0.34</v>
      </c>
    </row>
    <row r="690" spans="1:8">
      <c r="A690" s="41"/>
      <c r="B690" s="50"/>
      <c r="C690" s="52"/>
      <c r="D690" s="44"/>
      <c r="E690" s="23"/>
      <c r="F690" s="46"/>
      <c r="G690" s="46"/>
      <c r="H690" s="46"/>
    </row>
    <row r="691" spans="1:8">
      <c r="A691" s="41"/>
      <c r="B691" s="51" t="s">
        <v>303</v>
      </c>
      <c r="C691" s="52"/>
      <c r="D691" s="53"/>
      <c r="E691" s="45">
        <v>1000</v>
      </c>
      <c r="F691" s="54"/>
      <c r="G691" s="54"/>
      <c r="H691" s="54"/>
    </row>
    <row r="692" spans="1:8">
      <c r="A692" s="57">
        <v>32</v>
      </c>
      <c r="B692" s="36" t="s">
        <v>25</v>
      </c>
      <c r="C692" s="43" t="s">
        <v>26</v>
      </c>
      <c r="D692" s="44"/>
      <c r="E692" s="23">
        <v>1000</v>
      </c>
      <c r="F692" s="55"/>
      <c r="G692" s="56">
        <v>0.34</v>
      </c>
      <c r="H692" s="56">
        <v>0.34</v>
      </c>
    </row>
    <row r="693" spans="1:8">
      <c r="A693" s="41"/>
      <c r="B693" s="50"/>
      <c r="C693" s="43"/>
      <c r="D693" s="44"/>
      <c r="E693" s="23"/>
      <c r="F693" s="46"/>
      <c r="G693" s="46"/>
      <c r="H693" s="46"/>
    </row>
    <row r="694" spans="1:8">
      <c r="A694" s="41"/>
      <c r="B694" s="70" t="s">
        <v>304</v>
      </c>
      <c r="C694" s="52"/>
      <c r="D694" s="53"/>
      <c r="E694" s="45">
        <v>25</v>
      </c>
      <c r="F694" s="45"/>
      <c r="G694" s="45"/>
      <c r="H694" s="45"/>
    </row>
    <row r="695" spans="1:8">
      <c r="A695" s="41"/>
      <c r="B695" s="63"/>
      <c r="C695" s="52"/>
      <c r="D695" s="44"/>
      <c r="E695" s="23"/>
      <c r="F695" s="46"/>
      <c r="G695" s="46"/>
      <c r="H695" s="46"/>
    </row>
    <row r="696" spans="1:8">
      <c r="A696" s="29">
        <v>47</v>
      </c>
      <c r="B696" s="47" t="s">
        <v>305</v>
      </c>
      <c r="C696" s="48"/>
      <c r="D696" s="32" t="s">
        <v>19</v>
      </c>
      <c r="E696" s="33">
        <v>1000</v>
      </c>
      <c r="F696" s="49"/>
      <c r="G696" s="49"/>
      <c r="H696" s="49"/>
    </row>
    <row r="697" spans="1:8">
      <c r="A697" s="57">
        <v>7</v>
      </c>
      <c r="B697" s="50" t="s">
        <v>61</v>
      </c>
      <c r="C697" s="72" t="s">
        <v>62</v>
      </c>
      <c r="D697" s="44" t="s">
        <v>19</v>
      </c>
      <c r="E697" s="23">
        <v>1000</v>
      </c>
      <c r="F697" s="60">
        <v>600</v>
      </c>
      <c r="G697" s="56">
        <v>68.400000000000006</v>
      </c>
      <c r="H697" s="60">
        <v>0.114</v>
      </c>
    </row>
    <row r="698" spans="1:8">
      <c r="A698" s="41"/>
      <c r="B698" s="36"/>
      <c r="C698" s="43"/>
      <c r="D698" s="44"/>
      <c r="E698" s="45"/>
      <c r="F698" s="46"/>
      <c r="G698" s="46"/>
      <c r="H698" s="46"/>
    </row>
    <row r="699" spans="1:8">
      <c r="A699" s="41"/>
      <c r="B699" s="36"/>
      <c r="C699" s="43"/>
      <c r="D699" s="44"/>
      <c r="E699" s="45"/>
      <c r="F699" s="46"/>
      <c r="G699" s="46"/>
      <c r="H699" s="46"/>
    </row>
    <row r="700" spans="1:8">
      <c r="A700" s="29">
        <v>48</v>
      </c>
      <c r="B700" s="47" t="s">
        <v>306</v>
      </c>
      <c r="C700" s="48"/>
      <c r="D700" s="32" t="s">
        <v>19</v>
      </c>
      <c r="E700" s="33">
        <v>24000</v>
      </c>
      <c r="F700" s="49"/>
      <c r="G700" s="49"/>
      <c r="H700" s="49"/>
    </row>
    <row r="701" spans="1:8">
      <c r="A701" s="57">
        <v>32</v>
      </c>
      <c r="B701" s="36" t="s">
        <v>25</v>
      </c>
      <c r="C701" s="43" t="s">
        <v>307</v>
      </c>
      <c r="D701" s="44" t="s">
        <v>19</v>
      </c>
      <c r="E701" s="23">
        <v>24000</v>
      </c>
      <c r="F701" s="55" t="s">
        <v>19</v>
      </c>
      <c r="G701" s="56">
        <v>0.11600000000000001</v>
      </c>
      <c r="H701" s="56">
        <v>0.11600000000000001</v>
      </c>
    </row>
    <row r="702" spans="1:8">
      <c r="A702" s="41"/>
      <c r="B702" s="36"/>
      <c r="C702" s="43"/>
      <c r="D702" s="53"/>
      <c r="E702" s="45"/>
      <c r="F702" s="92"/>
      <c r="G702" s="92"/>
      <c r="H702" s="92"/>
    </row>
    <row r="703" spans="1:8">
      <c r="A703" s="29">
        <v>49</v>
      </c>
      <c r="B703" s="47" t="s">
        <v>308</v>
      </c>
      <c r="C703" s="48"/>
      <c r="D703" s="32" t="s">
        <v>19</v>
      </c>
      <c r="E703" s="33">
        <v>20000</v>
      </c>
      <c r="F703" s="49"/>
      <c r="G703" s="49"/>
      <c r="H703" s="49"/>
    </row>
    <row r="704" spans="1:8">
      <c r="A704" s="57">
        <v>3</v>
      </c>
      <c r="B704" s="125" t="s">
        <v>183</v>
      </c>
      <c r="C704" s="43" t="s">
        <v>309</v>
      </c>
      <c r="D704" s="44" t="s">
        <v>19</v>
      </c>
      <c r="E704" s="23">
        <v>20000</v>
      </c>
      <c r="F704" s="23" t="s">
        <v>310</v>
      </c>
      <c r="G704" s="23">
        <v>4</v>
      </c>
      <c r="H704" s="23">
        <v>0.04</v>
      </c>
    </row>
    <row r="705" spans="1:8">
      <c r="A705" s="41"/>
      <c r="B705" s="51"/>
      <c r="C705" s="43"/>
      <c r="D705" s="44"/>
      <c r="E705" s="45"/>
      <c r="F705" s="46"/>
      <c r="G705" s="46"/>
      <c r="H705" s="46"/>
    </row>
    <row r="706" spans="1:8">
      <c r="A706" s="29">
        <v>50</v>
      </c>
      <c r="B706" s="47" t="s">
        <v>311</v>
      </c>
      <c r="C706" s="48"/>
      <c r="D706" s="32" t="s">
        <v>19</v>
      </c>
      <c r="E706" s="33">
        <v>50</v>
      </c>
      <c r="F706" s="49"/>
      <c r="G706" s="49"/>
      <c r="H706" s="49"/>
    </row>
    <row r="707" spans="1:8">
      <c r="A707" s="57">
        <v>32</v>
      </c>
      <c r="B707" s="36" t="s">
        <v>25</v>
      </c>
      <c r="C707" s="43" t="s">
        <v>312</v>
      </c>
      <c r="D707" s="44" t="s">
        <v>19</v>
      </c>
      <c r="E707" s="23">
        <v>20000</v>
      </c>
      <c r="F707" s="55" t="s">
        <v>19</v>
      </c>
      <c r="G707" s="56">
        <v>4.1000000000000002E-2</v>
      </c>
      <c r="H707" s="56">
        <v>4.1000000000000002E-2</v>
      </c>
    </row>
    <row r="708" spans="1:8">
      <c r="A708" s="41"/>
      <c r="B708" s="36"/>
      <c r="C708" s="43"/>
      <c r="D708" s="44"/>
      <c r="E708" s="45"/>
      <c r="F708" s="46"/>
      <c r="G708" s="46"/>
      <c r="H708" s="46"/>
    </row>
    <row r="709" spans="1:8">
      <c r="A709" s="41"/>
      <c r="B709" s="36"/>
      <c r="C709" s="43"/>
      <c r="D709" s="44"/>
      <c r="E709" s="45"/>
      <c r="F709" s="46"/>
      <c r="G709" s="46"/>
      <c r="H709" s="46"/>
    </row>
    <row r="710" spans="1:8">
      <c r="A710" s="29">
        <v>51</v>
      </c>
      <c r="B710" s="47" t="s">
        <v>313</v>
      </c>
      <c r="C710" s="48"/>
      <c r="D710" s="32" t="s">
        <v>19</v>
      </c>
      <c r="E710" s="33">
        <v>100</v>
      </c>
      <c r="F710" s="49"/>
      <c r="G710" s="49"/>
      <c r="H710" s="49"/>
    </row>
    <row r="711" spans="1:8">
      <c r="A711" s="57">
        <v>22</v>
      </c>
      <c r="B711" s="36" t="s">
        <v>80</v>
      </c>
      <c r="C711" s="80" t="s">
        <v>314</v>
      </c>
      <c r="D711" s="81" t="s">
        <v>19</v>
      </c>
      <c r="E711" s="82">
        <v>100</v>
      </c>
      <c r="F711" s="83" t="s">
        <v>315</v>
      </c>
      <c r="G711" s="88">
        <v>16.02</v>
      </c>
      <c r="H711" s="88">
        <v>16.02</v>
      </c>
    </row>
    <row r="712" spans="1:8">
      <c r="A712" s="41"/>
      <c r="B712" s="51"/>
      <c r="C712" s="43"/>
      <c r="D712" s="44"/>
      <c r="E712" s="45"/>
      <c r="F712" s="46"/>
      <c r="G712" s="46"/>
      <c r="H712" s="46"/>
    </row>
    <row r="713" spans="1:8">
      <c r="A713" s="29">
        <v>52</v>
      </c>
      <c r="B713" s="47" t="s">
        <v>316</v>
      </c>
      <c r="C713" s="48"/>
      <c r="D713" s="32" t="s">
        <v>19</v>
      </c>
      <c r="E713" s="33">
        <v>3200</v>
      </c>
      <c r="F713" s="49"/>
      <c r="G713" s="49"/>
      <c r="H713" s="49"/>
    </row>
    <row r="714" spans="1:8">
      <c r="A714" s="41"/>
      <c r="B714" s="50" t="s">
        <v>23</v>
      </c>
      <c r="C714" s="52"/>
      <c r="D714" s="44"/>
      <c r="E714" s="23"/>
      <c r="F714" s="46"/>
      <c r="G714" s="46"/>
      <c r="H714" s="46"/>
    </row>
    <row r="715" spans="1:8">
      <c r="A715" s="41"/>
      <c r="B715" s="51" t="s">
        <v>156</v>
      </c>
      <c r="C715" s="52"/>
      <c r="D715" s="53"/>
      <c r="E715" s="45">
        <v>200</v>
      </c>
      <c r="F715" s="54"/>
      <c r="G715" s="54"/>
      <c r="H715" s="54"/>
    </row>
    <row r="716" spans="1:8">
      <c r="A716" s="57">
        <v>12</v>
      </c>
      <c r="B716" s="36" t="s">
        <v>20</v>
      </c>
      <c r="C716" s="37" t="s">
        <v>132</v>
      </c>
      <c r="D716" s="44"/>
      <c r="E716" s="64">
        <v>200</v>
      </c>
      <c r="F716" s="39">
        <v>1</v>
      </c>
      <c r="G716" s="40">
        <v>0.44</v>
      </c>
      <c r="H716" s="40">
        <v>0.44</v>
      </c>
    </row>
    <row r="717" spans="1:8">
      <c r="A717" s="41"/>
      <c r="B717" s="36"/>
      <c r="C717" s="43"/>
      <c r="D717" s="44"/>
      <c r="E717" s="23"/>
      <c r="F717" s="46"/>
      <c r="G717" s="46"/>
      <c r="H717" s="46"/>
    </row>
    <row r="718" spans="1:8">
      <c r="A718" s="41"/>
      <c r="B718" s="51" t="s">
        <v>133</v>
      </c>
      <c r="C718" s="52"/>
      <c r="D718" s="53"/>
      <c r="E718" s="45">
        <v>300</v>
      </c>
      <c r="F718" s="54"/>
      <c r="G718" s="54"/>
      <c r="H718" s="54"/>
    </row>
    <row r="719" spans="1:8">
      <c r="A719" s="57">
        <v>12</v>
      </c>
      <c r="B719" s="36" t="s">
        <v>20</v>
      </c>
      <c r="C719" s="37" t="s">
        <v>132</v>
      </c>
      <c r="D719" s="44"/>
      <c r="E719" s="64">
        <v>300</v>
      </c>
      <c r="F719" s="39">
        <v>1</v>
      </c>
      <c r="G719" s="40">
        <v>0.46</v>
      </c>
      <c r="H719" s="40">
        <v>0.46</v>
      </c>
    </row>
    <row r="720" spans="1:8">
      <c r="A720" s="41"/>
      <c r="B720" s="50"/>
      <c r="C720" s="52"/>
      <c r="D720" s="44"/>
      <c r="E720" s="23"/>
      <c r="F720" s="46"/>
      <c r="G720" s="46"/>
      <c r="H720" s="46"/>
    </row>
    <row r="721" spans="1:8">
      <c r="A721" s="41"/>
      <c r="B721" s="51" t="s">
        <v>134</v>
      </c>
      <c r="C721" s="52"/>
      <c r="D721" s="53"/>
      <c r="E721" s="45">
        <v>400</v>
      </c>
      <c r="F721" s="54"/>
      <c r="G721" s="54"/>
      <c r="H721" s="54"/>
    </row>
    <row r="722" spans="1:8">
      <c r="A722" s="57">
        <v>12</v>
      </c>
      <c r="B722" s="36" t="s">
        <v>20</v>
      </c>
      <c r="C722" s="37" t="s">
        <v>132</v>
      </c>
      <c r="D722" s="44"/>
      <c r="E722" s="64">
        <v>400</v>
      </c>
      <c r="F722" s="39">
        <v>1</v>
      </c>
      <c r="G722" s="40">
        <v>0.46</v>
      </c>
      <c r="H722" s="40">
        <v>0.46</v>
      </c>
    </row>
    <row r="723" spans="1:8">
      <c r="A723" s="41"/>
      <c r="B723" s="50"/>
      <c r="C723" s="43"/>
      <c r="D723" s="44"/>
      <c r="E723" s="23"/>
      <c r="F723" s="46"/>
      <c r="G723" s="46"/>
      <c r="H723" s="46"/>
    </row>
    <row r="724" spans="1:8">
      <c r="A724" s="41"/>
      <c r="B724" s="51" t="s">
        <v>136</v>
      </c>
      <c r="C724" s="52"/>
      <c r="D724" s="53"/>
      <c r="E724" s="45">
        <v>500</v>
      </c>
      <c r="F724" s="54"/>
      <c r="G724" s="54"/>
      <c r="H724" s="54"/>
    </row>
    <row r="725" spans="1:8">
      <c r="A725" s="57">
        <v>12</v>
      </c>
      <c r="B725" s="36" t="s">
        <v>20</v>
      </c>
      <c r="C725" s="37" t="s">
        <v>132</v>
      </c>
      <c r="D725" s="44"/>
      <c r="E725" s="64">
        <v>500</v>
      </c>
      <c r="F725" s="39">
        <v>1</v>
      </c>
      <c r="G725" s="40">
        <v>0.48</v>
      </c>
      <c r="H725" s="40">
        <v>0.48</v>
      </c>
    </row>
    <row r="726" spans="1:8">
      <c r="A726" s="57"/>
      <c r="B726" s="36"/>
      <c r="C726" s="43"/>
      <c r="D726" s="44"/>
      <c r="E726" s="23"/>
      <c r="F726" s="55"/>
      <c r="G726" s="56"/>
      <c r="H726" s="56"/>
    </row>
    <row r="727" spans="1:8">
      <c r="A727" s="41"/>
      <c r="B727" s="51" t="s">
        <v>137</v>
      </c>
      <c r="C727" s="52"/>
      <c r="D727" s="53"/>
      <c r="E727" s="45">
        <v>600</v>
      </c>
      <c r="F727" s="54"/>
      <c r="G727" s="54"/>
      <c r="H727" s="54"/>
    </row>
    <row r="728" spans="1:8">
      <c r="A728" s="57">
        <v>12</v>
      </c>
      <c r="B728" s="36" t="s">
        <v>20</v>
      </c>
      <c r="C728" s="37" t="s">
        <v>132</v>
      </c>
      <c r="D728" s="44"/>
      <c r="E728" s="64">
        <v>600</v>
      </c>
      <c r="F728" s="39">
        <v>1</v>
      </c>
      <c r="G728" s="40">
        <v>0.5</v>
      </c>
      <c r="H728" s="40">
        <v>0.5</v>
      </c>
    </row>
    <row r="729" spans="1:8">
      <c r="A729" s="41"/>
      <c r="B729" s="50"/>
      <c r="C729" s="43"/>
      <c r="D729" s="44"/>
      <c r="E729" s="23"/>
      <c r="F729" s="46"/>
      <c r="G729" s="46"/>
      <c r="H729" s="46"/>
    </row>
    <row r="730" spans="1:8">
      <c r="A730" s="41"/>
      <c r="B730" s="51" t="s">
        <v>157</v>
      </c>
      <c r="C730" s="52"/>
      <c r="D730" s="53"/>
      <c r="E730" s="45">
        <v>600</v>
      </c>
      <c r="F730" s="54"/>
      <c r="G730" s="54"/>
      <c r="H730" s="54"/>
    </row>
    <row r="731" spans="1:8">
      <c r="A731" s="57">
        <v>12</v>
      </c>
      <c r="B731" s="36" t="s">
        <v>20</v>
      </c>
      <c r="C731" s="37" t="s">
        <v>132</v>
      </c>
      <c r="D731" s="44"/>
      <c r="E731" s="64">
        <v>600</v>
      </c>
      <c r="F731" s="39">
        <v>1</v>
      </c>
      <c r="G731" s="40">
        <v>0.52</v>
      </c>
      <c r="H731" s="40">
        <v>0.52</v>
      </c>
    </row>
    <row r="732" spans="1:8">
      <c r="A732" s="41"/>
      <c r="B732" s="50"/>
      <c r="C732" s="43"/>
      <c r="D732" s="44"/>
      <c r="E732" s="23"/>
      <c r="F732" s="46"/>
      <c r="G732" s="46"/>
      <c r="H732" s="46"/>
    </row>
    <row r="733" spans="1:8">
      <c r="A733" s="41"/>
      <c r="B733" s="51" t="s">
        <v>194</v>
      </c>
      <c r="C733" s="52"/>
      <c r="D733" s="53"/>
      <c r="E733" s="45">
        <v>300</v>
      </c>
      <c r="F733" s="54"/>
      <c r="G733" s="54"/>
      <c r="H733" s="54"/>
    </row>
    <row r="734" spans="1:8">
      <c r="A734" s="57">
        <v>12</v>
      </c>
      <c r="B734" s="36" t="s">
        <v>20</v>
      </c>
      <c r="C734" s="37" t="s">
        <v>132</v>
      </c>
      <c r="D734" s="44"/>
      <c r="E734" s="64">
        <v>300</v>
      </c>
      <c r="F734" s="39">
        <v>1</v>
      </c>
      <c r="G734" s="40">
        <v>0.54</v>
      </c>
      <c r="H734" s="40">
        <v>0.54</v>
      </c>
    </row>
    <row r="735" spans="1:8">
      <c r="A735" s="41"/>
      <c r="B735" s="50"/>
      <c r="C735" s="43"/>
      <c r="D735" s="44"/>
      <c r="E735" s="23"/>
      <c r="F735" s="46"/>
      <c r="G735" s="46"/>
      <c r="H735" s="46"/>
    </row>
    <row r="736" spans="1:8">
      <c r="A736" s="41"/>
      <c r="B736" s="70" t="s">
        <v>195</v>
      </c>
      <c r="C736" s="52"/>
      <c r="D736" s="53"/>
      <c r="E736" s="45">
        <v>300</v>
      </c>
      <c r="F736" s="45"/>
      <c r="G736" s="45"/>
      <c r="H736" s="45"/>
    </row>
    <row r="737" spans="1:8">
      <c r="A737" s="57">
        <v>12</v>
      </c>
      <c r="B737" s="36" t="s">
        <v>20</v>
      </c>
      <c r="C737" s="37" t="s">
        <v>132</v>
      </c>
      <c r="D737" s="44"/>
      <c r="E737" s="64">
        <v>300</v>
      </c>
      <c r="F737" s="39">
        <v>1</v>
      </c>
      <c r="G737" s="40">
        <v>0.56000000000000005</v>
      </c>
      <c r="H737" s="40">
        <v>0.56000000000000005</v>
      </c>
    </row>
    <row r="738" spans="1:8">
      <c r="A738" s="41"/>
      <c r="B738" s="36"/>
      <c r="C738" s="93"/>
      <c r="D738" s="94"/>
      <c r="E738" s="95"/>
      <c r="F738" s="95"/>
      <c r="G738" s="96"/>
      <c r="H738" s="95"/>
    </row>
    <row r="739" spans="1:8">
      <c r="A739" s="29">
        <v>53</v>
      </c>
      <c r="B739" s="47" t="s">
        <v>317</v>
      </c>
      <c r="C739" s="48"/>
      <c r="D739" s="32" t="s">
        <v>19</v>
      </c>
      <c r="E739" s="33">
        <v>400</v>
      </c>
      <c r="F739" s="49"/>
      <c r="G739" s="49"/>
      <c r="H739" s="49"/>
    </row>
    <row r="740" spans="1:8" ht="30">
      <c r="A740" s="57">
        <v>27</v>
      </c>
      <c r="B740" s="36" t="s">
        <v>318</v>
      </c>
      <c r="C740" s="149" t="s">
        <v>319</v>
      </c>
      <c r="D740" s="150" t="s">
        <v>19</v>
      </c>
      <c r="E740" s="151">
        <v>400</v>
      </c>
      <c r="F740" s="152" t="s">
        <v>320</v>
      </c>
      <c r="G740" s="153">
        <v>1.56</v>
      </c>
      <c r="H740" s="153">
        <v>1.56</v>
      </c>
    </row>
    <row r="741" spans="1:8">
      <c r="A741" s="41"/>
      <c r="B741" s="36"/>
      <c r="C741" s="93"/>
      <c r="D741" s="94"/>
      <c r="E741" s="95"/>
      <c r="F741" s="95"/>
      <c r="G741" s="96"/>
      <c r="H741" s="95"/>
    </row>
    <row r="742" spans="1:8">
      <c r="A742" s="29">
        <v>54</v>
      </c>
      <c r="B742" s="47" t="s">
        <v>321</v>
      </c>
      <c r="C742" s="48"/>
      <c r="D742" s="32" t="s">
        <v>19</v>
      </c>
      <c r="E742" s="33">
        <v>3000</v>
      </c>
      <c r="F742" s="49"/>
      <c r="G742" s="49"/>
      <c r="H742" s="49"/>
    </row>
    <row r="743" spans="1:8">
      <c r="A743" s="57">
        <v>32</v>
      </c>
      <c r="B743" s="36" t="s">
        <v>25</v>
      </c>
      <c r="C743" s="43" t="s">
        <v>322</v>
      </c>
      <c r="D743" s="44" t="s">
        <v>19</v>
      </c>
      <c r="E743" s="23">
        <v>3000</v>
      </c>
      <c r="F743" s="55" t="s">
        <v>19</v>
      </c>
      <c r="G743" s="56">
        <v>0.34</v>
      </c>
      <c r="H743" s="56">
        <v>0.34</v>
      </c>
    </row>
    <row r="744" spans="1:8">
      <c r="A744" s="41"/>
      <c r="B744" s="36"/>
      <c r="C744" s="154"/>
      <c r="D744" s="115"/>
      <c r="E744" s="116"/>
      <c r="F744" s="117"/>
      <c r="G744" s="155"/>
      <c r="H744" s="117"/>
    </row>
    <row r="745" spans="1:8">
      <c r="A745" s="29">
        <v>55</v>
      </c>
      <c r="B745" s="47" t="s">
        <v>323</v>
      </c>
      <c r="C745" s="48"/>
      <c r="D745" s="32" t="s">
        <v>19</v>
      </c>
      <c r="E745" s="33">
        <v>225</v>
      </c>
      <c r="F745" s="49"/>
      <c r="G745" s="49"/>
      <c r="H745" s="49"/>
    </row>
    <row r="746" spans="1:8">
      <c r="A746" s="41"/>
      <c r="B746" s="50" t="s">
        <v>23</v>
      </c>
      <c r="C746" s="156"/>
      <c r="D746" s="44"/>
      <c r="E746" s="23"/>
      <c r="F746" s="46"/>
      <c r="G746" s="46"/>
      <c r="H746" s="46"/>
    </row>
    <row r="747" spans="1:8">
      <c r="A747" s="41"/>
      <c r="B747" s="51" t="s">
        <v>324</v>
      </c>
      <c r="C747" s="52"/>
      <c r="D747" s="53"/>
      <c r="E747" s="45">
        <v>25</v>
      </c>
      <c r="F747" s="54"/>
      <c r="G747" s="54"/>
      <c r="H747" s="54"/>
    </row>
    <row r="748" spans="1:8">
      <c r="A748" s="57">
        <v>26</v>
      </c>
      <c r="B748" s="36" t="s">
        <v>227</v>
      </c>
      <c r="C748" s="102" t="s">
        <v>228</v>
      </c>
      <c r="D748" s="103"/>
      <c r="E748" s="68">
        <v>25</v>
      </c>
      <c r="F748" s="126">
        <v>10</v>
      </c>
      <c r="G748" s="127">
        <f>H748*F748</f>
        <v>180</v>
      </c>
      <c r="H748" s="127">
        <v>18</v>
      </c>
    </row>
    <row r="749" spans="1:8">
      <c r="A749" s="41"/>
      <c r="B749" s="50"/>
      <c r="C749" s="43"/>
      <c r="D749" s="44"/>
      <c r="E749" s="23"/>
      <c r="F749" s="46"/>
      <c r="G749" s="46"/>
      <c r="H749" s="46"/>
    </row>
    <row r="750" spans="1:8">
      <c r="A750" s="41"/>
      <c r="B750" s="51" t="s">
        <v>325</v>
      </c>
      <c r="C750" s="52"/>
      <c r="D750" s="53"/>
      <c r="E750" s="45">
        <v>25</v>
      </c>
      <c r="F750" s="54"/>
      <c r="G750" s="54"/>
      <c r="H750" s="54"/>
    </row>
    <row r="751" spans="1:8">
      <c r="A751" s="57">
        <v>26</v>
      </c>
      <c r="B751" s="36" t="s">
        <v>227</v>
      </c>
      <c r="C751" s="102" t="s">
        <v>228</v>
      </c>
      <c r="D751" s="103"/>
      <c r="E751" s="68">
        <v>25</v>
      </c>
      <c r="F751" s="126">
        <v>10</v>
      </c>
      <c r="G751" s="127">
        <f>H751*F751</f>
        <v>180</v>
      </c>
      <c r="H751" s="127">
        <v>18</v>
      </c>
    </row>
    <row r="752" spans="1:8">
      <c r="A752" s="41"/>
      <c r="B752" s="50"/>
      <c r="C752" s="52"/>
      <c r="D752" s="44"/>
      <c r="E752" s="23"/>
      <c r="F752" s="46"/>
      <c r="G752" s="46"/>
      <c r="H752" s="46"/>
    </row>
    <row r="753" spans="1:8">
      <c r="A753" s="41"/>
      <c r="B753" s="51" t="s">
        <v>326</v>
      </c>
      <c r="C753" s="52"/>
      <c r="D753" s="53"/>
      <c r="E753" s="45">
        <v>100</v>
      </c>
      <c r="F753" s="54"/>
      <c r="G753" s="54"/>
      <c r="H753" s="54"/>
    </row>
    <row r="754" spans="1:8">
      <c r="A754" s="57">
        <v>26</v>
      </c>
      <c r="B754" s="36" t="s">
        <v>227</v>
      </c>
      <c r="C754" s="102" t="s">
        <v>228</v>
      </c>
      <c r="D754" s="103"/>
      <c r="E754" s="68">
        <v>100</v>
      </c>
      <c r="F754" s="126">
        <v>10</v>
      </c>
      <c r="G754" s="127">
        <f>H754*F754</f>
        <v>138</v>
      </c>
      <c r="H754" s="127">
        <v>13.799999999999999</v>
      </c>
    </row>
    <row r="755" spans="1:8">
      <c r="A755" s="41"/>
      <c r="B755" s="50"/>
      <c r="C755" s="43"/>
      <c r="D755" s="44"/>
      <c r="E755" s="23"/>
      <c r="F755" s="46"/>
      <c r="G755" s="46"/>
      <c r="H755" s="46"/>
    </row>
    <row r="756" spans="1:8">
      <c r="A756" s="41"/>
      <c r="B756" s="51" t="s">
        <v>327</v>
      </c>
      <c r="C756" s="52"/>
      <c r="D756" s="53"/>
      <c r="E756" s="45">
        <v>25</v>
      </c>
      <c r="F756" s="54"/>
      <c r="G756" s="54"/>
      <c r="H756" s="54"/>
    </row>
    <row r="757" spans="1:8">
      <c r="A757" s="57">
        <v>26</v>
      </c>
      <c r="B757" s="36" t="s">
        <v>227</v>
      </c>
      <c r="C757" s="102" t="s">
        <v>228</v>
      </c>
      <c r="D757" s="103"/>
      <c r="E757" s="68">
        <v>25</v>
      </c>
      <c r="F757" s="126">
        <v>10</v>
      </c>
      <c r="G757" s="127">
        <f>H757*F757</f>
        <v>138</v>
      </c>
      <c r="H757" s="127">
        <v>13.799999999999999</v>
      </c>
    </row>
    <row r="758" spans="1:8">
      <c r="A758" s="41"/>
      <c r="B758" s="50"/>
      <c r="C758" s="52"/>
      <c r="D758" s="44"/>
      <c r="E758" s="23"/>
      <c r="F758" s="46"/>
      <c r="G758" s="46"/>
      <c r="H758" s="46"/>
    </row>
    <row r="759" spans="1:8">
      <c r="A759" s="41"/>
      <c r="B759" s="51" t="s">
        <v>328</v>
      </c>
      <c r="C759" s="52"/>
      <c r="D759" s="53"/>
      <c r="E759" s="45">
        <v>25</v>
      </c>
      <c r="F759" s="54"/>
      <c r="G759" s="54"/>
      <c r="H759" s="54"/>
    </row>
    <row r="760" spans="1:8">
      <c r="A760" s="57">
        <v>26</v>
      </c>
      <c r="B760" s="36" t="s">
        <v>227</v>
      </c>
      <c r="C760" s="102" t="s">
        <v>228</v>
      </c>
      <c r="D760" s="103"/>
      <c r="E760" s="68">
        <v>25</v>
      </c>
      <c r="F760" s="126">
        <v>10</v>
      </c>
      <c r="G760" s="127">
        <f>H760*F760</f>
        <v>138</v>
      </c>
      <c r="H760" s="127">
        <v>13.799999999999999</v>
      </c>
    </row>
    <row r="761" spans="1:8">
      <c r="A761" s="41"/>
      <c r="B761" s="50"/>
      <c r="C761" s="43"/>
      <c r="D761" s="44"/>
      <c r="E761" s="23"/>
      <c r="F761" s="46"/>
      <c r="G761" s="46"/>
      <c r="H761" s="46"/>
    </row>
    <row r="762" spans="1:8">
      <c r="A762" s="41"/>
      <c r="B762" s="51" t="s">
        <v>329</v>
      </c>
      <c r="C762" s="52"/>
      <c r="D762" s="53"/>
      <c r="E762" s="45">
        <v>25</v>
      </c>
      <c r="F762" s="54"/>
      <c r="G762" s="54"/>
      <c r="H762" s="54"/>
    </row>
    <row r="763" spans="1:8">
      <c r="A763" s="57">
        <v>26</v>
      </c>
      <c r="B763" s="36" t="s">
        <v>227</v>
      </c>
      <c r="C763" s="102" t="s">
        <v>228</v>
      </c>
      <c r="D763" s="103"/>
      <c r="E763" s="68">
        <v>25</v>
      </c>
      <c r="F763" s="126">
        <v>10</v>
      </c>
      <c r="G763" s="127">
        <f>H763*F763</f>
        <v>144.60000000000002</v>
      </c>
      <c r="H763" s="127">
        <v>14.46</v>
      </c>
    </row>
    <row r="764" spans="1:8">
      <c r="A764" s="41"/>
      <c r="B764" s="36"/>
      <c r="C764" s="43"/>
      <c r="D764" s="44"/>
      <c r="E764" s="45"/>
      <c r="F764" s="46"/>
      <c r="G764" s="46"/>
      <c r="H764" s="46"/>
    </row>
    <row r="765" spans="1:8">
      <c r="A765" s="29">
        <v>56</v>
      </c>
      <c r="B765" s="47" t="s">
        <v>330</v>
      </c>
      <c r="C765" s="48"/>
      <c r="D765" s="32" t="s">
        <v>19</v>
      </c>
      <c r="E765" s="33">
        <v>500</v>
      </c>
      <c r="F765" s="49"/>
      <c r="G765" s="49"/>
      <c r="H765" s="49"/>
    </row>
    <row r="766" spans="1:8">
      <c r="A766" s="57">
        <v>5</v>
      </c>
      <c r="B766" s="50" t="s">
        <v>220</v>
      </c>
      <c r="C766" s="43" t="s">
        <v>331</v>
      </c>
      <c r="D766" s="44" t="s">
        <v>19</v>
      </c>
      <c r="E766" s="23">
        <v>500</v>
      </c>
      <c r="F766" s="23" t="s">
        <v>222</v>
      </c>
      <c r="G766" s="56">
        <v>0.9</v>
      </c>
      <c r="H766" s="56">
        <v>0.9</v>
      </c>
    </row>
    <row r="767" spans="1:8">
      <c r="A767" s="41"/>
      <c r="B767" s="36"/>
      <c r="C767" s="52"/>
      <c r="D767" s="44"/>
      <c r="E767" s="45"/>
      <c r="F767" s="46"/>
      <c r="G767" s="46"/>
      <c r="H767" s="46"/>
    </row>
    <row r="768" spans="1:8">
      <c r="A768" s="29">
        <v>57</v>
      </c>
      <c r="B768" s="47" t="s">
        <v>332</v>
      </c>
      <c r="C768" s="48"/>
      <c r="D768" s="157" t="s">
        <v>19</v>
      </c>
      <c r="E768" s="33">
        <v>300</v>
      </c>
      <c r="F768" s="49"/>
      <c r="G768" s="49"/>
      <c r="H768" s="49"/>
    </row>
    <row r="769" spans="1:8" ht="23.25">
      <c r="A769" s="57">
        <v>12</v>
      </c>
      <c r="B769" s="36" t="s">
        <v>20</v>
      </c>
      <c r="C769" s="37" t="s">
        <v>333</v>
      </c>
      <c r="D769" s="158" t="s">
        <v>19</v>
      </c>
      <c r="E769" s="64">
        <v>300</v>
      </c>
      <c r="F769" s="39">
        <v>1</v>
      </c>
      <c r="G769" s="40">
        <v>0.54</v>
      </c>
      <c r="H769" s="40">
        <v>0.54</v>
      </c>
    </row>
    <row r="770" spans="1:8">
      <c r="A770" s="41"/>
      <c r="B770" s="36"/>
      <c r="C770" s="43"/>
      <c r="D770" s="159"/>
      <c r="E770" s="45"/>
      <c r="F770" s="92"/>
      <c r="G770" s="92"/>
      <c r="H770" s="92"/>
    </row>
    <row r="771" spans="1:8">
      <c r="A771" s="29">
        <v>58</v>
      </c>
      <c r="B771" s="47" t="s">
        <v>334</v>
      </c>
      <c r="C771" s="48"/>
      <c r="D771" s="32" t="s">
        <v>19</v>
      </c>
      <c r="E771" s="33">
        <v>60</v>
      </c>
      <c r="F771" s="49"/>
      <c r="G771" s="49"/>
      <c r="H771" s="49"/>
    </row>
    <row r="772" spans="1:8">
      <c r="A772" s="41"/>
      <c r="B772" s="50" t="s">
        <v>23</v>
      </c>
      <c r="C772" s="43"/>
      <c r="D772" s="44"/>
      <c r="E772" s="23"/>
      <c r="F772" s="46"/>
      <c r="G772" s="46"/>
      <c r="H772" s="46"/>
    </row>
    <row r="773" spans="1:8">
      <c r="A773" s="41"/>
      <c r="B773" s="51" t="s">
        <v>335</v>
      </c>
      <c r="C773" s="52"/>
      <c r="D773" s="53"/>
      <c r="E773" s="45">
        <v>20</v>
      </c>
      <c r="F773" s="54"/>
      <c r="G773" s="54"/>
      <c r="H773" s="54"/>
    </row>
    <row r="774" spans="1:8">
      <c r="A774" s="57">
        <v>22</v>
      </c>
      <c r="B774" s="36" t="s">
        <v>80</v>
      </c>
      <c r="C774" s="160" t="s">
        <v>336</v>
      </c>
      <c r="D774" s="81"/>
      <c r="E774" s="82">
        <v>20</v>
      </c>
      <c r="F774" s="161">
        <v>1</v>
      </c>
      <c r="G774" s="162">
        <v>22.8</v>
      </c>
      <c r="H774" s="162">
        <v>22.8</v>
      </c>
    </row>
    <row r="775" spans="1:8">
      <c r="A775" s="41"/>
      <c r="B775" s="50"/>
      <c r="C775" s="52"/>
      <c r="D775" s="44"/>
      <c r="E775" s="23"/>
      <c r="F775" s="46"/>
      <c r="G775" s="46"/>
      <c r="H775" s="46"/>
    </row>
    <row r="776" spans="1:8">
      <c r="A776" s="41"/>
      <c r="B776" s="51" t="s">
        <v>337</v>
      </c>
      <c r="C776" s="52"/>
      <c r="D776" s="53"/>
      <c r="E776" s="45">
        <v>20</v>
      </c>
      <c r="F776" s="54"/>
      <c r="G776" s="54"/>
      <c r="H776" s="54"/>
    </row>
    <row r="777" spans="1:8">
      <c r="A777" s="57">
        <v>22</v>
      </c>
      <c r="B777" s="36" t="s">
        <v>80</v>
      </c>
      <c r="C777" s="160" t="s">
        <v>336</v>
      </c>
      <c r="D777" s="81"/>
      <c r="E777" s="82">
        <v>20</v>
      </c>
      <c r="F777" s="161">
        <v>1</v>
      </c>
      <c r="G777" s="162">
        <v>25.2</v>
      </c>
      <c r="H777" s="162">
        <v>25.2</v>
      </c>
    </row>
    <row r="778" spans="1:8">
      <c r="A778" s="41"/>
      <c r="B778" s="50"/>
      <c r="C778" s="43"/>
      <c r="D778" s="44"/>
      <c r="E778" s="23"/>
      <c r="F778" s="46"/>
      <c r="G778" s="46"/>
      <c r="H778" s="46"/>
    </row>
    <row r="779" spans="1:8">
      <c r="A779" s="41"/>
      <c r="B779" s="70" t="s">
        <v>338</v>
      </c>
      <c r="C779" s="52"/>
      <c r="D779" s="53"/>
      <c r="E779" s="45">
        <v>20</v>
      </c>
      <c r="F779" s="45"/>
      <c r="G779" s="45"/>
      <c r="H779" s="45"/>
    </row>
    <row r="780" spans="1:8">
      <c r="A780" s="57">
        <v>22</v>
      </c>
      <c r="B780" s="36" t="s">
        <v>80</v>
      </c>
      <c r="C780" s="160" t="s">
        <v>339</v>
      </c>
      <c r="D780" s="81"/>
      <c r="E780" s="82">
        <v>20</v>
      </c>
      <c r="F780" s="161">
        <v>1</v>
      </c>
      <c r="G780" s="162">
        <v>18</v>
      </c>
      <c r="H780" s="162">
        <v>18</v>
      </c>
    </row>
    <row r="781" spans="1:8">
      <c r="A781" s="41"/>
      <c r="B781" s="50"/>
      <c r="C781" s="52"/>
      <c r="D781" s="44"/>
      <c r="E781" s="45"/>
      <c r="F781" s="46"/>
      <c r="G781" s="46"/>
      <c r="H781" s="46"/>
    </row>
    <row r="782" spans="1:8">
      <c r="A782" s="29">
        <v>59</v>
      </c>
      <c r="B782" s="47" t="s">
        <v>340</v>
      </c>
      <c r="C782" s="48"/>
      <c r="D782" s="32" t="s">
        <v>19</v>
      </c>
      <c r="E782" s="33">
        <v>20</v>
      </c>
      <c r="F782" s="49"/>
      <c r="G782" s="49"/>
      <c r="H782" s="49"/>
    </row>
    <row r="783" spans="1:8">
      <c r="A783" s="57">
        <v>32</v>
      </c>
      <c r="B783" s="36" t="s">
        <v>25</v>
      </c>
      <c r="C783" s="43" t="s">
        <v>341</v>
      </c>
      <c r="D783" s="44" t="s">
        <v>19</v>
      </c>
      <c r="E783" s="23">
        <v>20</v>
      </c>
      <c r="F783" s="55" t="s">
        <v>19</v>
      </c>
      <c r="G783" s="56">
        <v>6</v>
      </c>
      <c r="H783" s="56">
        <v>6</v>
      </c>
    </row>
    <row r="784" spans="1:8">
      <c r="A784" s="57"/>
      <c r="B784" s="36"/>
      <c r="C784" s="43"/>
      <c r="D784" s="44"/>
      <c r="E784" s="23"/>
      <c r="F784" s="55"/>
      <c r="G784" s="56"/>
      <c r="H784" s="56"/>
    </row>
    <row r="785" spans="1:8">
      <c r="A785" s="57"/>
      <c r="B785" s="36"/>
      <c r="C785" s="43"/>
      <c r="D785" s="44"/>
      <c r="E785" s="23"/>
      <c r="F785" s="55"/>
      <c r="G785" s="56"/>
      <c r="H785" s="56"/>
    </row>
    <row r="786" spans="1:8">
      <c r="A786" s="41"/>
      <c r="B786" s="36"/>
      <c r="C786" s="52"/>
      <c r="D786" s="44"/>
      <c r="E786" s="45"/>
      <c r="F786" s="46"/>
      <c r="G786" s="46"/>
      <c r="H786" s="46"/>
    </row>
    <row r="787" spans="1:8">
      <c r="A787" s="29">
        <v>60</v>
      </c>
      <c r="B787" s="47" t="s">
        <v>342</v>
      </c>
      <c r="C787" s="48"/>
      <c r="D787" s="32" t="s">
        <v>182</v>
      </c>
      <c r="E787" s="33">
        <v>20</v>
      </c>
      <c r="F787" s="49"/>
      <c r="G787" s="49"/>
      <c r="H787" s="49"/>
    </row>
    <row r="788" spans="1:8">
      <c r="A788" s="57">
        <v>22</v>
      </c>
      <c r="B788" s="36" t="s">
        <v>80</v>
      </c>
      <c r="C788" s="160" t="s">
        <v>336</v>
      </c>
      <c r="D788" s="81" t="s">
        <v>182</v>
      </c>
      <c r="E788" s="82">
        <v>20</v>
      </c>
      <c r="F788" s="161" t="s">
        <v>343</v>
      </c>
      <c r="G788" s="162">
        <v>30</v>
      </c>
      <c r="H788" s="162">
        <v>6</v>
      </c>
    </row>
    <row r="789" spans="1:8">
      <c r="A789" s="41"/>
      <c r="B789" s="36"/>
      <c r="C789" s="52"/>
      <c r="D789" s="44"/>
      <c r="E789" s="45"/>
      <c r="F789" s="46"/>
      <c r="G789" s="46"/>
      <c r="H789" s="46"/>
    </row>
    <row r="790" spans="1:8">
      <c r="A790" s="29">
        <v>61</v>
      </c>
      <c r="B790" s="47" t="s">
        <v>344</v>
      </c>
      <c r="C790" s="48"/>
      <c r="D790" s="32"/>
      <c r="E790" s="33">
        <v>50</v>
      </c>
      <c r="F790" s="49"/>
      <c r="G790" s="49"/>
      <c r="H790" s="49"/>
    </row>
    <row r="791" spans="1:8">
      <c r="A791" s="57">
        <v>26</v>
      </c>
      <c r="B791" s="36" t="s">
        <v>227</v>
      </c>
      <c r="C791" s="102" t="s">
        <v>276</v>
      </c>
      <c r="D791" s="103"/>
      <c r="E791" s="68">
        <v>50</v>
      </c>
      <c r="F791" s="163" t="s">
        <v>345</v>
      </c>
      <c r="G791" s="164">
        <v>439.75200000000001</v>
      </c>
      <c r="H791" s="164">
        <v>73.292000000000002</v>
      </c>
    </row>
    <row r="792" spans="1:8">
      <c r="A792" s="41"/>
      <c r="B792" s="36"/>
      <c r="C792" s="52"/>
      <c r="D792" s="44"/>
      <c r="E792" s="45"/>
      <c r="F792" s="46"/>
      <c r="G792" s="46"/>
      <c r="H792" s="46"/>
    </row>
    <row r="793" spans="1:8">
      <c r="A793" s="29">
        <v>62</v>
      </c>
      <c r="B793" s="47" t="s">
        <v>346</v>
      </c>
      <c r="C793" s="48"/>
      <c r="D793" s="32"/>
      <c r="E793" s="33">
        <v>30</v>
      </c>
      <c r="F793" s="49"/>
      <c r="G793" s="49"/>
      <c r="H793" s="49"/>
    </row>
    <row r="794" spans="1:8">
      <c r="A794" s="57">
        <v>26</v>
      </c>
      <c r="B794" s="36" t="s">
        <v>227</v>
      </c>
      <c r="C794" s="102" t="s">
        <v>276</v>
      </c>
      <c r="D794" s="103"/>
      <c r="E794" s="68">
        <v>30</v>
      </c>
      <c r="F794" s="163" t="s">
        <v>347</v>
      </c>
      <c r="G794" s="164">
        <v>137.86799999999999</v>
      </c>
      <c r="H794" s="164">
        <v>34.466999999999999</v>
      </c>
    </row>
    <row r="795" spans="1:8">
      <c r="A795" s="41"/>
      <c r="B795" s="36"/>
      <c r="C795" s="52"/>
      <c r="D795" s="53"/>
      <c r="E795" s="45"/>
      <c r="F795" s="46"/>
      <c r="G795" s="46"/>
      <c r="H795" s="46"/>
    </row>
    <row r="796" spans="1:8">
      <c r="A796" s="29">
        <v>63</v>
      </c>
      <c r="B796" s="47" t="s">
        <v>348</v>
      </c>
      <c r="C796" s="48"/>
      <c r="D796" s="32" t="s">
        <v>349</v>
      </c>
      <c r="E796" s="33">
        <v>25</v>
      </c>
      <c r="F796" s="49"/>
      <c r="G796" s="49"/>
      <c r="H796" s="49"/>
    </row>
    <row r="797" spans="1:8">
      <c r="A797" s="57">
        <v>31</v>
      </c>
      <c r="B797" s="36" t="s">
        <v>172</v>
      </c>
      <c r="C797" s="165" t="s">
        <v>350</v>
      </c>
      <c r="D797" s="110" t="s">
        <v>349</v>
      </c>
      <c r="E797" s="111">
        <v>25</v>
      </c>
      <c r="F797" s="112">
        <v>10</v>
      </c>
      <c r="G797" s="112">
        <v>8.32</v>
      </c>
      <c r="H797" s="112">
        <v>8.75</v>
      </c>
    </row>
    <row r="798" spans="1:8">
      <c r="A798" s="41"/>
      <c r="B798" s="36"/>
      <c r="C798" s="43"/>
      <c r="D798" s="44"/>
      <c r="E798" s="45"/>
      <c r="F798" s="46"/>
      <c r="G798" s="46"/>
      <c r="H798" s="46"/>
    </row>
    <row r="799" spans="1:8">
      <c r="A799" s="29">
        <v>64</v>
      </c>
      <c r="B799" s="47" t="s">
        <v>351</v>
      </c>
      <c r="C799" s="48"/>
      <c r="D799" s="32" t="s">
        <v>19</v>
      </c>
      <c r="E799" s="33">
        <v>300</v>
      </c>
      <c r="F799" s="49"/>
      <c r="G799" s="49"/>
      <c r="H799" s="49"/>
    </row>
    <row r="800" spans="1:8">
      <c r="A800" s="57">
        <v>3</v>
      </c>
      <c r="B800" s="125" t="s">
        <v>183</v>
      </c>
      <c r="C800" s="43" t="s">
        <v>215</v>
      </c>
      <c r="D800" s="44" t="s">
        <v>19</v>
      </c>
      <c r="E800" s="23">
        <v>300</v>
      </c>
      <c r="F800" s="23" t="s">
        <v>185</v>
      </c>
      <c r="G800" s="23">
        <v>1.8</v>
      </c>
      <c r="H800" s="23">
        <v>1.8</v>
      </c>
    </row>
    <row r="801" spans="1:8">
      <c r="A801" s="41"/>
      <c r="B801" s="50"/>
      <c r="C801" s="43"/>
      <c r="D801" s="53"/>
      <c r="E801" s="45"/>
      <c r="F801" s="46"/>
      <c r="G801" s="46"/>
      <c r="H801" s="46"/>
    </row>
    <row r="802" spans="1:8">
      <c r="A802" s="29">
        <v>65</v>
      </c>
      <c r="B802" s="47" t="s">
        <v>352</v>
      </c>
      <c r="C802" s="48"/>
      <c r="D802" s="32" t="s">
        <v>19</v>
      </c>
      <c r="E802" s="33">
        <v>300</v>
      </c>
      <c r="F802" s="49"/>
      <c r="G802" s="49"/>
      <c r="H802" s="49"/>
    </row>
    <row r="803" spans="1:8">
      <c r="A803" s="57">
        <v>3</v>
      </c>
      <c r="B803" s="125" t="s">
        <v>183</v>
      </c>
      <c r="C803" s="43" t="s">
        <v>353</v>
      </c>
      <c r="D803" s="44" t="s">
        <v>19</v>
      </c>
      <c r="E803" s="23">
        <v>300</v>
      </c>
      <c r="F803" s="23" t="s">
        <v>185</v>
      </c>
      <c r="G803" s="23">
        <v>11</v>
      </c>
      <c r="H803" s="23">
        <v>11</v>
      </c>
    </row>
    <row r="804" spans="1:8">
      <c r="A804" s="41"/>
      <c r="B804" s="51"/>
      <c r="C804" s="43"/>
      <c r="D804" s="53"/>
      <c r="E804" s="45"/>
      <c r="F804" s="46"/>
      <c r="G804" s="46"/>
      <c r="H804" s="46"/>
    </row>
    <row r="805" spans="1:8">
      <c r="A805" s="29">
        <v>66</v>
      </c>
      <c r="B805" s="47" t="s">
        <v>354</v>
      </c>
      <c r="C805" s="48"/>
      <c r="D805" s="32" t="s">
        <v>19</v>
      </c>
      <c r="E805" s="33">
        <v>680</v>
      </c>
      <c r="F805" s="166"/>
      <c r="G805" s="166"/>
      <c r="H805" s="166"/>
    </row>
    <row r="806" spans="1:8">
      <c r="A806" s="41"/>
      <c r="B806" s="51" t="s">
        <v>355</v>
      </c>
      <c r="C806" s="52"/>
      <c r="D806" s="53"/>
      <c r="E806" s="45">
        <v>300</v>
      </c>
      <c r="F806" s="54"/>
      <c r="G806" s="54"/>
      <c r="H806" s="54"/>
    </row>
    <row r="807" spans="1:8">
      <c r="A807" s="57">
        <v>32</v>
      </c>
      <c r="B807" s="36" t="s">
        <v>25</v>
      </c>
      <c r="C807" s="43" t="s">
        <v>322</v>
      </c>
      <c r="D807" s="44"/>
      <c r="E807" s="23">
        <v>300</v>
      </c>
      <c r="F807" s="55"/>
      <c r="G807" s="56">
        <v>0.45</v>
      </c>
      <c r="H807" s="56">
        <v>0.45</v>
      </c>
    </row>
    <row r="808" spans="1:8">
      <c r="A808" s="41"/>
      <c r="B808" s="36"/>
      <c r="C808" s="43"/>
      <c r="D808" s="44"/>
      <c r="E808" s="23"/>
      <c r="F808" s="46"/>
      <c r="G808" s="46"/>
      <c r="H808" s="46"/>
    </row>
    <row r="809" spans="1:8">
      <c r="A809" s="41"/>
      <c r="B809" s="70" t="s">
        <v>356</v>
      </c>
      <c r="C809" s="52"/>
      <c r="D809" s="53"/>
      <c r="E809" s="45">
        <v>380</v>
      </c>
      <c r="F809" s="45"/>
      <c r="G809" s="45"/>
      <c r="H809" s="45"/>
    </row>
    <row r="810" spans="1:8">
      <c r="A810" s="57">
        <v>32</v>
      </c>
      <c r="B810" s="36" t="s">
        <v>25</v>
      </c>
      <c r="C810" s="43" t="s">
        <v>322</v>
      </c>
      <c r="D810" s="44"/>
      <c r="E810" s="23">
        <v>380</v>
      </c>
      <c r="F810" s="55"/>
      <c r="G810" s="56">
        <v>0.36</v>
      </c>
      <c r="H810" s="56">
        <v>0.36</v>
      </c>
    </row>
    <row r="811" spans="1:8">
      <c r="A811" s="41"/>
      <c r="B811" s="36"/>
      <c r="C811" s="43"/>
      <c r="D811" s="44"/>
      <c r="E811" s="23"/>
      <c r="F811" s="46"/>
      <c r="G811" s="46"/>
      <c r="H811" s="46"/>
    </row>
    <row r="812" spans="1:8">
      <c r="A812" s="29">
        <v>67</v>
      </c>
      <c r="B812" s="47" t="s">
        <v>357</v>
      </c>
      <c r="C812" s="167"/>
      <c r="D812" s="32"/>
      <c r="E812" s="33"/>
      <c r="F812" s="166"/>
      <c r="G812" s="166"/>
      <c r="H812" s="166"/>
    </row>
    <row r="813" spans="1:8">
      <c r="A813" s="41"/>
      <c r="B813" s="47" t="s">
        <v>358</v>
      </c>
      <c r="C813" s="43"/>
      <c r="D813" s="44"/>
      <c r="E813" s="45">
        <v>30000</v>
      </c>
      <c r="F813" s="46"/>
      <c r="G813" s="46"/>
      <c r="H813" s="46"/>
    </row>
    <row r="814" spans="1:8">
      <c r="A814" s="41"/>
      <c r="B814" s="51" t="s">
        <v>359</v>
      </c>
      <c r="C814" s="168"/>
      <c r="D814" s="53"/>
      <c r="E814" s="45">
        <v>1000</v>
      </c>
      <c r="F814" s="54"/>
      <c r="G814" s="54"/>
      <c r="H814" s="54"/>
    </row>
    <row r="815" spans="1:8">
      <c r="A815" s="57">
        <v>13</v>
      </c>
      <c r="B815" s="36" t="s">
        <v>176</v>
      </c>
      <c r="C815" s="119" t="s">
        <v>360</v>
      </c>
      <c r="D815" s="120"/>
      <c r="E815" s="23">
        <v>1000</v>
      </c>
      <c r="F815" s="23">
        <v>100</v>
      </c>
      <c r="G815" s="121">
        <v>30</v>
      </c>
      <c r="H815" s="121">
        <v>0.3</v>
      </c>
    </row>
    <row r="816" spans="1:8">
      <c r="A816" s="41"/>
      <c r="B816" s="50"/>
      <c r="C816" s="61"/>
      <c r="D816" s="44"/>
      <c r="E816" s="45"/>
      <c r="F816" s="46"/>
      <c r="G816" s="46"/>
      <c r="H816" s="46"/>
    </row>
    <row r="817" spans="1:8">
      <c r="A817" s="41"/>
      <c r="B817" s="51" t="s">
        <v>361</v>
      </c>
      <c r="C817" s="168"/>
      <c r="D817" s="53"/>
      <c r="E817" s="45">
        <v>30000</v>
      </c>
      <c r="F817" s="54"/>
      <c r="G817" s="54"/>
      <c r="H817" s="54"/>
    </row>
    <row r="818" spans="1:8">
      <c r="A818" s="57">
        <v>13</v>
      </c>
      <c r="B818" s="36" t="s">
        <v>176</v>
      </c>
      <c r="C818" s="119" t="s">
        <v>360</v>
      </c>
      <c r="D818" s="120"/>
      <c r="E818" s="23">
        <v>30000</v>
      </c>
      <c r="F818" s="23">
        <v>100</v>
      </c>
      <c r="G818" s="121">
        <v>30</v>
      </c>
      <c r="H818" s="121">
        <v>0.3</v>
      </c>
    </row>
    <row r="819" spans="1:8">
      <c r="A819" s="41"/>
      <c r="B819" s="50"/>
      <c r="C819" s="61"/>
      <c r="D819" s="44"/>
      <c r="E819" s="45"/>
      <c r="F819" s="46"/>
      <c r="G819" s="46"/>
      <c r="H819" s="46"/>
    </row>
    <row r="820" spans="1:8">
      <c r="A820" s="41"/>
      <c r="B820" s="51" t="s">
        <v>362</v>
      </c>
      <c r="C820" s="168"/>
      <c r="D820" s="53"/>
      <c r="E820" s="45">
        <v>1000</v>
      </c>
      <c r="F820" s="54"/>
      <c r="G820" s="54"/>
      <c r="H820" s="54"/>
    </row>
    <row r="821" spans="1:8">
      <c r="A821" s="57">
        <v>13</v>
      </c>
      <c r="B821" s="36" t="s">
        <v>176</v>
      </c>
      <c r="C821" s="119" t="s">
        <v>360</v>
      </c>
      <c r="D821" s="120"/>
      <c r="E821" s="23">
        <v>1000</v>
      </c>
      <c r="F821" s="23">
        <v>100</v>
      </c>
      <c r="G821" s="121">
        <v>30</v>
      </c>
      <c r="H821" s="121">
        <v>0.3</v>
      </c>
    </row>
    <row r="822" spans="1:8">
      <c r="A822" s="41"/>
      <c r="B822" s="58"/>
      <c r="C822" s="169"/>
      <c r="D822" s="44"/>
      <c r="E822" s="45"/>
      <c r="F822" s="46"/>
      <c r="G822" s="46"/>
      <c r="H822" s="46"/>
    </row>
    <row r="823" spans="1:8">
      <c r="A823" s="29">
        <v>68</v>
      </c>
      <c r="B823" s="47" t="s">
        <v>363</v>
      </c>
      <c r="C823" s="170"/>
      <c r="D823" s="32" t="s">
        <v>19</v>
      </c>
      <c r="E823" s="33"/>
      <c r="F823" s="166"/>
      <c r="G823" s="166"/>
      <c r="H823" s="166"/>
    </row>
    <row r="824" spans="1:8">
      <c r="A824" s="41"/>
      <c r="B824" s="51" t="s">
        <v>364</v>
      </c>
      <c r="C824" s="168"/>
      <c r="D824" s="53"/>
      <c r="E824" s="45">
        <v>30000</v>
      </c>
      <c r="F824" s="54"/>
      <c r="G824" s="54"/>
      <c r="H824" s="54"/>
    </row>
    <row r="825" spans="1:8">
      <c r="A825" s="57">
        <v>28</v>
      </c>
      <c r="B825" s="36" t="s">
        <v>365</v>
      </c>
      <c r="C825" s="119" t="s">
        <v>360</v>
      </c>
      <c r="D825" s="171"/>
      <c r="E825" s="68">
        <v>30000</v>
      </c>
      <c r="F825" s="126" t="s">
        <v>366</v>
      </c>
      <c r="G825" s="172">
        <v>13.100000000000001</v>
      </c>
      <c r="H825" s="126">
        <v>0.13100000000000001</v>
      </c>
    </row>
    <row r="826" spans="1:8">
      <c r="A826" s="57"/>
      <c r="B826" s="36"/>
      <c r="C826" s="173"/>
      <c r="D826" s="171"/>
      <c r="E826" s="68"/>
      <c r="F826" s="126"/>
      <c r="G826" s="172"/>
      <c r="H826" s="126"/>
    </row>
    <row r="827" spans="1:8">
      <c r="A827" s="57"/>
      <c r="B827" s="36"/>
      <c r="C827" s="173"/>
      <c r="D827" s="171"/>
      <c r="E827" s="68"/>
      <c r="F827" s="126"/>
      <c r="G827" s="172"/>
      <c r="H827" s="126"/>
    </row>
    <row r="828" spans="1:8">
      <c r="A828" s="41"/>
      <c r="B828" s="50"/>
      <c r="C828" s="61"/>
      <c r="D828" s="44"/>
      <c r="E828" s="45"/>
      <c r="F828" s="46"/>
      <c r="G828" s="46"/>
      <c r="H828" s="46"/>
    </row>
    <row r="829" spans="1:8">
      <c r="A829" s="41"/>
      <c r="B829" s="51" t="s">
        <v>367</v>
      </c>
      <c r="C829" s="168"/>
      <c r="D829" s="53"/>
      <c r="E829" s="45">
        <v>12000</v>
      </c>
      <c r="F829" s="54"/>
      <c r="G829" s="54"/>
      <c r="H829" s="54"/>
    </row>
    <row r="830" spans="1:8">
      <c r="A830" s="57">
        <v>13</v>
      </c>
      <c r="B830" s="36" t="s">
        <v>176</v>
      </c>
      <c r="C830" s="119" t="s">
        <v>360</v>
      </c>
      <c r="D830" s="120"/>
      <c r="E830" s="23">
        <v>12000</v>
      </c>
      <c r="F830" s="23">
        <v>100</v>
      </c>
      <c r="G830" s="121">
        <v>14.4</v>
      </c>
      <c r="H830" s="121">
        <v>0.14399999999999999</v>
      </c>
    </row>
    <row r="831" spans="1:8">
      <c r="A831" s="41"/>
      <c r="B831" s="50"/>
      <c r="C831" s="174"/>
      <c r="D831" s="44"/>
      <c r="E831" s="45"/>
      <c r="F831" s="46"/>
      <c r="G831" s="46"/>
      <c r="H831" s="46"/>
    </row>
    <row r="832" spans="1:8">
      <c r="A832" s="41"/>
      <c r="B832" s="51" t="s">
        <v>368</v>
      </c>
      <c r="C832" s="175"/>
      <c r="D832" s="53"/>
      <c r="E832" s="45">
        <v>35000</v>
      </c>
      <c r="F832" s="54"/>
      <c r="G832" s="54"/>
      <c r="H832" s="54"/>
    </row>
    <row r="833" spans="1:8">
      <c r="A833" s="57">
        <v>28</v>
      </c>
      <c r="B833" s="36" t="s">
        <v>365</v>
      </c>
      <c r="C833" s="119" t="s">
        <v>360</v>
      </c>
      <c r="D833" s="81"/>
      <c r="E833" s="68">
        <v>35000</v>
      </c>
      <c r="F833" s="126" t="s">
        <v>366</v>
      </c>
      <c r="G833" s="172">
        <v>19.2</v>
      </c>
      <c r="H833" s="126">
        <v>0.192</v>
      </c>
    </row>
    <row r="834" spans="1:8">
      <c r="A834" s="41"/>
      <c r="B834" s="50"/>
      <c r="C834" s="174"/>
      <c r="D834" s="44"/>
      <c r="E834" s="45"/>
      <c r="F834" s="46"/>
      <c r="G834" s="46"/>
      <c r="H834" s="46"/>
    </row>
    <row r="835" spans="1:8">
      <c r="A835" s="41"/>
      <c r="B835" s="51" t="s">
        <v>369</v>
      </c>
      <c r="C835" s="168"/>
      <c r="D835" s="53"/>
      <c r="E835" s="45">
        <v>2000</v>
      </c>
      <c r="F835" s="54"/>
      <c r="G835" s="54"/>
      <c r="H835" s="54"/>
    </row>
    <row r="836" spans="1:8">
      <c r="A836" s="57">
        <v>22</v>
      </c>
      <c r="B836" s="36" t="s">
        <v>80</v>
      </c>
      <c r="C836" s="176" t="s">
        <v>370</v>
      </c>
      <c r="D836" s="81"/>
      <c r="E836" s="82">
        <v>2000</v>
      </c>
      <c r="F836" s="161">
        <v>100</v>
      </c>
      <c r="G836" s="162">
        <v>30</v>
      </c>
      <c r="H836" s="162">
        <f>G836/F836</f>
        <v>0.3</v>
      </c>
    </row>
    <row r="837" spans="1:8">
      <c r="A837" s="41"/>
      <c r="B837" s="50"/>
      <c r="C837" s="61"/>
      <c r="D837" s="44"/>
      <c r="E837" s="45"/>
      <c r="F837" s="46"/>
      <c r="G837" s="46"/>
      <c r="H837" s="46"/>
    </row>
    <row r="838" spans="1:8">
      <c r="A838" s="41"/>
      <c r="B838" s="51" t="s">
        <v>371</v>
      </c>
      <c r="C838" s="168"/>
      <c r="D838" s="53"/>
      <c r="E838" s="45">
        <v>24000</v>
      </c>
      <c r="F838" s="54"/>
      <c r="G838" s="54"/>
      <c r="H838" s="54"/>
    </row>
    <row r="839" spans="1:8">
      <c r="A839" s="57">
        <v>28</v>
      </c>
      <c r="B839" s="36" t="s">
        <v>365</v>
      </c>
      <c r="C839" s="119" t="s">
        <v>360</v>
      </c>
      <c r="D839" s="81"/>
      <c r="E839" s="68">
        <v>24000</v>
      </c>
      <c r="F839" s="126" t="s">
        <v>366</v>
      </c>
      <c r="G839" s="172">
        <v>13.900000000000002</v>
      </c>
      <c r="H839" s="126">
        <v>0.13900000000000001</v>
      </c>
    </row>
    <row r="840" spans="1:8">
      <c r="A840" s="41"/>
      <c r="B840" s="50"/>
      <c r="C840" s="61"/>
      <c r="D840" s="44"/>
      <c r="E840" s="45"/>
      <c r="F840" s="46"/>
      <c r="G840" s="46"/>
      <c r="H840" s="46"/>
    </row>
    <row r="841" spans="1:8">
      <c r="A841" s="70"/>
      <c r="B841" s="51" t="s">
        <v>372</v>
      </c>
      <c r="C841" s="168"/>
      <c r="D841" s="177"/>
      <c r="E841" s="45">
        <v>20000</v>
      </c>
      <c r="F841" s="54"/>
      <c r="G841" s="54"/>
      <c r="H841" s="54"/>
    </row>
    <row r="842" spans="1:8">
      <c r="A842" s="57">
        <v>28</v>
      </c>
      <c r="B842" s="36" t="s">
        <v>365</v>
      </c>
      <c r="C842" s="119" t="s">
        <v>360</v>
      </c>
      <c r="D842" s="178"/>
      <c r="E842" s="68">
        <v>20000</v>
      </c>
      <c r="F842" s="126" t="s">
        <v>366</v>
      </c>
      <c r="G842" s="172">
        <v>13.900000000000002</v>
      </c>
      <c r="H842" s="126">
        <v>0.13900000000000001</v>
      </c>
    </row>
    <row r="843" spans="1:8">
      <c r="A843" s="70"/>
      <c r="B843" s="50"/>
      <c r="C843" s="61"/>
      <c r="D843" s="179"/>
      <c r="E843" s="23"/>
      <c r="F843" s="46"/>
      <c r="G843" s="46"/>
      <c r="H843" s="46"/>
    </row>
    <row r="844" spans="1:8">
      <c r="A844" s="180">
        <v>69</v>
      </c>
      <c r="B844" s="47" t="s">
        <v>373</v>
      </c>
      <c r="C844" s="181"/>
      <c r="D844" s="32" t="s">
        <v>19</v>
      </c>
      <c r="E844" s="33">
        <v>1900</v>
      </c>
      <c r="F844" s="49"/>
      <c r="G844" s="49"/>
      <c r="H844" s="49"/>
    </row>
    <row r="845" spans="1:8">
      <c r="A845" s="182"/>
      <c r="B845" s="51" t="s">
        <v>48</v>
      </c>
      <c r="C845" s="61"/>
      <c r="D845" s="183"/>
      <c r="E845" s="45"/>
      <c r="F845" s="46"/>
      <c r="G845" s="46"/>
      <c r="H845" s="46"/>
    </row>
    <row r="846" spans="1:8">
      <c r="A846" s="70"/>
      <c r="B846" s="86">
        <v>20</v>
      </c>
      <c r="C846" s="168"/>
      <c r="D846" s="184"/>
      <c r="E846" s="45">
        <v>500</v>
      </c>
      <c r="F846" s="54"/>
      <c r="G846" s="54"/>
      <c r="H846" s="54"/>
    </row>
    <row r="847" spans="1:8">
      <c r="A847" s="57">
        <v>13</v>
      </c>
      <c r="B847" s="90" t="s">
        <v>176</v>
      </c>
      <c r="C847" s="119" t="s">
        <v>374</v>
      </c>
      <c r="D847" s="4"/>
      <c r="E847" s="23">
        <v>500</v>
      </c>
      <c r="F847" s="23">
        <v>10</v>
      </c>
      <c r="G847" s="121">
        <v>7.8</v>
      </c>
      <c r="H847" s="121">
        <v>0.78</v>
      </c>
    </row>
    <row r="848" spans="1:8">
      <c r="A848" s="70"/>
      <c r="B848" s="90"/>
      <c r="C848" s="61"/>
      <c r="D848" s="185"/>
      <c r="E848" s="45"/>
      <c r="F848" s="46"/>
      <c r="G848" s="46"/>
      <c r="H848" s="46"/>
    </row>
    <row r="849" spans="1:8">
      <c r="A849" s="70"/>
      <c r="B849" s="86">
        <v>50</v>
      </c>
      <c r="C849" s="168"/>
      <c r="D849" s="184"/>
      <c r="E849" s="45">
        <v>500</v>
      </c>
      <c r="F849" s="54"/>
      <c r="G849" s="54"/>
      <c r="H849" s="54"/>
    </row>
    <row r="850" spans="1:8">
      <c r="A850" s="57">
        <v>13</v>
      </c>
      <c r="B850" s="90" t="s">
        <v>176</v>
      </c>
      <c r="C850" s="119" t="s">
        <v>374</v>
      </c>
      <c r="D850" s="4"/>
      <c r="E850" s="23">
        <v>500</v>
      </c>
      <c r="F850" s="23">
        <v>10</v>
      </c>
      <c r="G850" s="121">
        <v>9.6</v>
      </c>
      <c r="H850" s="121">
        <v>0.96</v>
      </c>
    </row>
    <row r="851" spans="1:8">
      <c r="A851" s="70"/>
      <c r="B851" s="90"/>
      <c r="C851" s="61"/>
      <c r="D851" s="185"/>
      <c r="E851" s="45"/>
      <c r="F851" s="46"/>
      <c r="G851" s="46"/>
      <c r="H851" s="46"/>
    </row>
    <row r="852" spans="1:8">
      <c r="A852" s="70"/>
      <c r="B852" s="86">
        <v>100</v>
      </c>
      <c r="C852" s="168"/>
      <c r="D852" s="184"/>
      <c r="E852" s="45">
        <v>300</v>
      </c>
      <c r="F852" s="54"/>
      <c r="G852" s="54"/>
      <c r="H852" s="54"/>
    </row>
    <row r="853" spans="1:8">
      <c r="A853" s="57">
        <v>13</v>
      </c>
      <c r="B853" s="90" t="s">
        <v>176</v>
      </c>
      <c r="C853" s="119" t="s">
        <v>374</v>
      </c>
      <c r="D853" s="4"/>
      <c r="E853" s="23">
        <v>300</v>
      </c>
      <c r="F853" s="23">
        <v>10</v>
      </c>
      <c r="G853" s="121">
        <v>1.32</v>
      </c>
      <c r="H853" s="121">
        <v>1.32</v>
      </c>
    </row>
    <row r="854" spans="1:8">
      <c r="A854" s="70"/>
      <c r="B854" s="90"/>
      <c r="C854" s="61"/>
      <c r="D854" s="185"/>
      <c r="E854" s="45"/>
      <c r="F854" s="46"/>
      <c r="G854" s="46"/>
      <c r="H854" s="46"/>
    </row>
    <row r="855" spans="1:8">
      <c r="A855" s="70"/>
      <c r="B855" s="86">
        <v>200</v>
      </c>
      <c r="C855" s="168"/>
      <c r="D855" s="184"/>
      <c r="E855" s="45">
        <v>300</v>
      </c>
      <c r="F855" s="54"/>
      <c r="G855" s="54"/>
      <c r="H855" s="54"/>
    </row>
    <row r="856" spans="1:8">
      <c r="A856" s="57">
        <v>13</v>
      </c>
      <c r="B856" s="90" t="s">
        <v>176</v>
      </c>
      <c r="C856" s="119" t="s">
        <v>374</v>
      </c>
      <c r="D856" s="4"/>
      <c r="E856" s="23">
        <v>300</v>
      </c>
      <c r="F856" s="23">
        <v>10</v>
      </c>
      <c r="G856" s="121">
        <v>18</v>
      </c>
      <c r="H856" s="121">
        <v>1.8</v>
      </c>
    </row>
    <row r="857" spans="1:8">
      <c r="A857" s="70"/>
      <c r="B857" s="90"/>
      <c r="C857" s="61"/>
      <c r="D857" s="185"/>
      <c r="E857" s="45"/>
      <c r="F857" s="46"/>
      <c r="G857" s="46"/>
      <c r="H857" s="46"/>
    </row>
    <row r="858" spans="1:8">
      <c r="A858" s="70"/>
      <c r="B858" s="86">
        <v>1000</v>
      </c>
      <c r="C858" s="168"/>
      <c r="D858" s="184"/>
      <c r="E858" s="45">
        <v>300</v>
      </c>
      <c r="F858" s="54"/>
      <c r="G858" s="54"/>
      <c r="H858" s="54"/>
    </row>
    <row r="859" spans="1:8">
      <c r="A859" s="57">
        <v>13</v>
      </c>
      <c r="B859" s="90" t="s">
        <v>176</v>
      </c>
      <c r="C859" s="119" t="s">
        <v>374</v>
      </c>
      <c r="D859" s="4"/>
      <c r="E859" s="23">
        <v>300</v>
      </c>
      <c r="F859" s="23">
        <v>10</v>
      </c>
      <c r="G859" s="121">
        <v>3</v>
      </c>
      <c r="H859" s="121">
        <v>3</v>
      </c>
    </row>
    <row r="860" spans="1:8">
      <c r="A860" s="70"/>
      <c r="B860" s="186"/>
      <c r="C860" s="61"/>
      <c r="D860" s="185"/>
      <c r="E860" s="45"/>
      <c r="F860" s="46"/>
      <c r="G860" s="46"/>
      <c r="H860" s="46"/>
    </row>
    <row r="861" spans="1:8">
      <c r="A861" s="180">
        <v>70</v>
      </c>
      <c r="B861" s="47" t="s">
        <v>375</v>
      </c>
      <c r="C861" s="181"/>
      <c r="D861" s="32" t="s">
        <v>19</v>
      </c>
      <c r="E861" s="33">
        <v>2</v>
      </c>
      <c r="F861" s="49"/>
      <c r="G861" s="49"/>
      <c r="H861" s="49"/>
    </row>
    <row r="862" spans="1:8">
      <c r="A862" s="57">
        <v>5</v>
      </c>
      <c r="B862" s="50" t="s">
        <v>220</v>
      </c>
      <c r="C862" s="119" t="s">
        <v>376</v>
      </c>
      <c r="D862" s="120" t="s">
        <v>19</v>
      </c>
      <c r="E862" s="23">
        <v>2</v>
      </c>
      <c r="F862" s="23" t="s">
        <v>222</v>
      </c>
      <c r="G862" s="56">
        <v>62.46</v>
      </c>
      <c r="H862" s="56">
        <v>62.46</v>
      </c>
    </row>
    <row r="863" spans="1:8">
      <c r="A863" s="41"/>
      <c r="B863" s="36"/>
      <c r="C863" s="61"/>
      <c r="D863" s="124"/>
      <c r="E863" s="45"/>
      <c r="F863" s="187"/>
      <c r="G863" s="62"/>
      <c r="H863" s="62"/>
    </row>
    <row r="864" spans="1:8">
      <c r="A864" s="180">
        <v>71</v>
      </c>
      <c r="B864" s="47" t="s">
        <v>377</v>
      </c>
      <c r="C864" s="181"/>
      <c r="D864" s="32" t="s">
        <v>19</v>
      </c>
      <c r="E864" s="33">
        <v>2</v>
      </c>
      <c r="F864" s="49"/>
      <c r="G864" s="49"/>
      <c r="H864" s="49"/>
    </row>
    <row r="865" spans="1:8">
      <c r="A865" s="57">
        <v>22</v>
      </c>
      <c r="B865" s="36" t="s">
        <v>80</v>
      </c>
      <c r="C865" s="176" t="s">
        <v>378</v>
      </c>
      <c r="D865" s="178" t="s">
        <v>19</v>
      </c>
      <c r="E865" s="82">
        <v>2</v>
      </c>
      <c r="F865" s="161">
        <v>1</v>
      </c>
      <c r="G865" s="162">
        <v>446.4</v>
      </c>
      <c r="H865" s="162">
        <v>446.4</v>
      </c>
    </row>
    <row r="866" spans="1:8">
      <c r="A866" s="70"/>
      <c r="B866" s="51"/>
      <c r="C866" s="61"/>
      <c r="D866" s="179"/>
      <c r="E866" s="45"/>
      <c r="F866" s="46"/>
      <c r="G866" s="46"/>
      <c r="H866" s="46"/>
    </row>
    <row r="867" spans="1:8">
      <c r="A867" s="180">
        <v>72</v>
      </c>
      <c r="B867" s="47" t="s">
        <v>379</v>
      </c>
      <c r="C867" s="170"/>
      <c r="D867" s="32" t="s">
        <v>93</v>
      </c>
      <c r="E867" s="33">
        <v>2000</v>
      </c>
      <c r="F867" s="166"/>
      <c r="G867" s="166"/>
      <c r="H867" s="166"/>
    </row>
    <row r="868" spans="1:8">
      <c r="A868" s="70"/>
      <c r="B868" s="51"/>
      <c r="C868" s="61"/>
      <c r="D868" s="124"/>
      <c r="E868" s="45"/>
      <c r="F868" s="46"/>
      <c r="G868" s="46"/>
      <c r="H868" s="46"/>
    </row>
    <row r="869" spans="1:8">
      <c r="A869" s="180">
        <v>73</v>
      </c>
      <c r="B869" s="47" t="s">
        <v>380</v>
      </c>
      <c r="C869" s="170"/>
      <c r="D869" s="32" t="s">
        <v>19</v>
      </c>
      <c r="E869" s="33">
        <v>50</v>
      </c>
      <c r="F869" s="166"/>
      <c r="G869" s="166"/>
      <c r="H869" s="166"/>
    </row>
    <row r="870" spans="1:8">
      <c r="A870" s="57">
        <v>13</v>
      </c>
      <c r="B870" s="36" t="s">
        <v>176</v>
      </c>
      <c r="C870" s="119" t="s">
        <v>381</v>
      </c>
      <c r="D870" s="120" t="s">
        <v>19</v>
      </c>
      <c r="E870" s="23">
        <v>50</v>
      </c>
      <c r="F870" s="23">
        <v>50</v>
      </c>
      <c r="G870" s="121">
        <v>180</v>
      </c>
      <c r="H870" s="121">
        <v>3.6</v>
      </c>
    </row>
    <row r="871" spans="1:8">
      <c r="A871" s="57"/>
      <c r="B871" s="36"/>
      <c r="C871" s="176"/>
      <c r="D871" s="178"/>
      <c r="E871" s="82"/>
      <c r="F871" s="161"/>
      <c r="G871" s="162"/>
      <c r="H871" s="162"/>
    </row>
    <row r="872" spans="1:8">
      <c r="A872" s="70"/>
      <c r="B872" s="51"/>
      <c r="C872" s="61"/>
      <c r="D872" s="179"/>
      <c r="E872" s="45"/>
      <c r="F872" s="46"/>
      <c r="G872" s="46"/>
      <c r="H872" s="46"/>
    </row>
    <row r="873" spans="1:8">
      <c r="A873" s="180">
        <v>74</v>
      </c>
      <c r="B873" s="47" t="s">
        <v>382</v>
      </c>
      <c r="C873" s="181"/>
      <c r="D873" s="32" t="s">
        <v>19</v>
      </c>
      <c r="E873" s="33">
        <v>200</v>
      </c>
      <c r="F873" s="49"/>
      <c r="G873" s="49"/>
      <c r="H873" s="49"/>
    </row>
    <row r="874" spans="1:8">
      <c r="A874" s="57">
        <v>25</v>
      </c>
      <c r="B874" s="36" t="s">
        <v>383</v>
      </c>
      <c r="C874" s="188" t="s">
        <v>384</v>
      </c>
      <c r="D874" s="189" t="s">
        <v>19</v>
      </c>
      <c r="E874" s="190">
        <v>200</v>
      </c>
      <c r="F874" s="190" t="s">
        <v>385</v>
      </c>
      <c r="G874" s="191">
        <f>H874*100</f>
        <v>303</v>
      </c>
      <c r="H874" s="192">
        <v>3.03</v>
      </c>
    </row>
    <row r="875" spans="1:8">
      <c r="A875" s="41"/>
      <c r="B875" s="36"/>
      <c r="C875" s="61"/>
      <c r="D875" s="124"/>
      <c r="E875" s="45"/>
      <c r="F875" s="46"/>
      <c r="G875" s="46"/>
      <c r="H875" s="46"/>
    </row>
    <row r="876" spans="1:8">
      <c r="A876" s="180">
        <v>75</v>
      </c>
      <c r="B876" s="47" t="s">
        <v>386</v>
      </c>
      <c r="C876" s="181"/>
      <c r="D876" s="32" t="s">
        <v>19</v>
      </c>
      <c r="E876" s="33">
        <v>20</v>
      </c>
      <c r="F876" s="49"/>
      <c r="G876" s="49"/>
      <c r="H876" s="49"/>
    </row>
    <row r="877" spans="1:8">
      <c r="A877" s="57">
        <v>25</v>
      </c>
      <c r="B877" s="36" t="s">
        <v>383</v>
      </c>
      <c r="C877" s="188" t="s">
        <v>384</v>
      </c>
      <c r="D877" s="189" t="s">
        <v>19</v>
      </c>
      <c r="E877" s="190">
        <v>20</v>
      </c>
      <c r="F877" s="190" t="s">
        <v>387</v>
      </c>
      <c r="G877" s="191">
        <f>H877*48</f>
        <v>232.32</v>
      </c>
      <c r="H877" s="192">
        <v>4.84</v>
      </c>
    </row>
    <row r="878" spans="1:8">
      <c r="A878" s="41"/>
      <c r="B878" s="36"/>
      <c r="C878" s="61"/>
      <c r="D878" s="124"/>
      <c r="E878" s="45"/>
      <c r="F878" s="46"/>
      <c r="G878" s="46"/>
      <c r="H878" s="46"/>
    </row>
    <row r="879" spans="1:8">
      <c r="A879" s="180">
        <v>76</v>
      </c>
      <c r="B879" s="47" t="s">
        <v>388</v>
      </c>
      <c r="C879" s="170"/>
      <c r="D879" s="32" t="s">
        <v>182</v>
      </c>
      <c r="E879" s="33">
        <v>5</v>
      </c>
      <c r="F879" s="166"/>
      <c r="G879" s="166"/>
      <c r="H879" s="166"/>
    </row>
    <row r="880" spans="1:8">
      <c r="A880" s="57">
        <v>13</v>
      </c>
      <c r="B880" s="36" t="s">
        <v>176</v>
      </c>
      <c r="C880" s="119" t="s">
        <v>389</v>
      </c>
      <c r="D880" s="120" t="s">
        <v>182</v>
      </c>
      <c r="E880" s="23">
        <v>5</v>
      </c>
      <c r="F880" s="23">
        <v>5</v>
      </c>
      <c r="G880" s="121">
        <v>9.6</v>
      </c>
      <c r="H880" s="121">
        <v>1.92</v>
      </c>
    </row>
    <row r="881" spans="1:8">
      <c r="A881" s="70"/>
      <c r="B881" s="51"/>
      <c r="C881" s="61"/>
      <c r="D881" s="179"/>
      <c r="E881" s="45"/>
      <c r="F881" s="46"/>
      <c r="G881" s="46"/>
      <c r="H881" s="46"/>
    </row>
    <row r="882" spans="1:8">
      <c r="A882" s="180">
        <v>77</v>
      </c>
      <c r="B882" s="47" t="s">
        <v>390</v>
      </c>
      <c r="C882" s="181"/>
      <c r="D882" s="32" t="s">
        <v>19</v>
      </c>
      <c r="E882" s="33">
        <v>5000</v>
      </c>
      <c r="F882" s="49"/>
      <c r="G882" s="49"/>
      <c r="H882" s="49"/>
    </row>
    <row r="883" spans="1:8">
      <c r="A883" s="57">
        <v>22</v>
      </c>
      <c r="B883" s="36" t="s">
        <v>80</v>
      </c>
      <c r="C883" s="176" t="s">
        <v>391</v>
      </c>
      <c r="D883" s="178" t="s">
        <v>19</v>
      </c>
      <c r="E883" s="82">
        <v>5000</v>
      </c>
      <c r="F883" s="161">
        <v>500</v>
      </c>
      <c r="G883" s="162">
        <v>18</v>
      </c>
      <c r="H883" s="162">
        <v>3.5999999999999997E-2</v>
      </c>
    </row>
    <row r="884" spans="1:8">
      <c r="A884" s="41"/>
      <c r="B884" s="36"/>
      <c r="C884" s="61"/>
      <c r="D884" s="179"/>
      <c r="E884" s="45"/>
      <c r="F884" s="46"/>
      <c r="G884" s="46"/>
      <c r="H884" s="46"/>
    </row>
    <row r="885" spans="1:8">
      <c r="A885" s="180">
        <v>78</v>
      </c>
      <c r="B885" s="47" t="s">
        <v>392</v>
      </c>
      <c r="C885" s="181"/>
      <c r="D885" s="32" t="s">
        <v>19</v>
      </c>
      <c r="E885" s="33">
        <v>6500</v>
      </c>
      <c r="F885" s="49"/>
      <c r="G885" s="49"/>
      <c r="H885" s="49"/>
    </row>
    <row r="886" spans="1:8">
      <c r="A886" s="70"/>
      <c r="B886" s="50" t="s">
        <v>393</v>
      </c>
      <c r="C886" s="61"/>
      <c r="D886" s="179"/>
      <c r="E886" s="45"/>
      <c r="F886" s="46"/>
      <c r="G886" s="46"/>
      <c r="H886" s="46"/>
    </row>
    <row r="887" spans="1:8">
      <c r="A887" s="70"/>
      <c r="B887" s="51" t="s">
        <v>394</v>
      </c>
      <c r="C887" s="168"/>
      <c r="D887" s="177"/>
      <c r="E887" s="45">
        <v>3000</v>
      </c>
      <c r="F887" s="54"/>
      <c r="G887" s="54"/>
      <c r="H887" s="54"/>
    </row>
    <row r="888" spans="1:8" ht="23.25">
      <c r="A888" s="57">
        <v>12</v>
      </c>
      <c r="B888" s="36" t="s">
        <v>20</v>
      </c>
      <c r="C888" s="37" t="s">
        <v>333</v>
      </c>
      <c r="D888" s="193"/>
      <c r="E888" s="64">
        <v>3000</v>
      </c>
      <c r="F888" s="39">
        <v>1</v>
      </c>
      <c r="G888" s="40">
        <v>0.34</v>
      </c>
      <c r="H888" s="40">
        <v>0.34</v>
      </c>
    </row>
    <row r="889" spans="1:8">
      <c r="A889" s="41"/>
      <c r="B889" s="36"/>
      <c r="C889" s="61"/>
      <c r="D889" s="179"/>
      <c r="E889" s="45"/>
      <c r="F889" s="46"/>
      <c r="G889" s="46"/>
      <c r="H889" s="46"/>
    </row>
    <row r="890" spans="1:8">
      <c r="A890" s="70"/>
      <c r="B890" s="51" t="s">
        <v>395</v>
      </c>
      <c r="C890" s="168"/>
      <c r="D890" s="177"/>
      <c r="E890" s="45">
        <v>2500</v>
      </c>
      <c r="F890" s="54"/>
      <c r="G890" s="54"/>
      <c r="H890" s="54"/>
    </row>
    <row r="891" spans="1:8" ht="23.25">
      <c r="A891" s="57">
        <v>12</v>
      </c>
      <c r="B891" s="36" t="s">
        <v>20</v>
      </c>
      <c r="C891" s="37" t="s">
        <v>333</v>
      </c>
      <c r="D891" s="193"/>
      <c r="E891" s="64">
        <v>2500</v>
      </c>
      <c r="F891" s="39">
        <v>1</v>
      </c>
      <c r="G891" s="40">
        <v>0.34</v>
      </c>
      <c r="H891" s="40">
        <v>0.34</v>
      </c>
    </row>
    <row r="892" spans="1:8">
      <c r="A892" s="70"/>
      <c r="B892" s="50"/>
      <c r="C892" s="61"/>
      <c r="D892" s="179"/>
      <c r="E892" s="45"/>
      <c r="F892" s="46"/>
      <c r="G892" s="46"/>
      <c r="H892" s="46"/>
    </row>
    <row r="893" spans="1:8">
      <c r="A893" s="70"/>
      <c r="B893" s="70" t="s">
        <v>396</v>
      </c>
      <c r="C893" s="123"/>
      <c r="D893" s="124"/>
      <c r="E893" s="45">
        <v>1000</v>
      </c>
      <c r="F893" s="45"/>
      <c r="G893" s="45"/>
      <c r="H893" s="45"/>
    </row>
    <row r="894" spans="1:8" ht="23.25">
      <c r="A894" s="57">
        <v>12</v>
      </c>
      <c r="B894" s="36" t="s">
        <v>20</v>
      </c>
      <c r="C894" s="37" t="s">
        <v>333</v>
      </c>
      <c r="D894" s="193"/>
      <c r="E894" s="64">
        <v>1000</v>
      </c>
      <c r="F894" s="39">
        <v>1</v>
      </c>
      <c r="G894" s="40">
        <v>0.36</v>
      </c>
      <c r="H894" s="40">
        <v>0.36</v>
      </c>
    </row>
    <row r="895" spans="1:8">
      <c r="A895" s="41"/>
      <c r="B895" s="194"/>
      <c r="C895" s="195"/>
      <c r="D895" s="179"/>
      <c r="E895" s="45"/>
      <c r="F895" s="46"/>
      <c r="G895" s="99"/>
      <c r="H895" s="99"/>
    </row>
    <row r="896" spans="1:8">
      <c r="A896" s="180">
        <v>79</v>
      </c>
      <c r="B896" s="47" t="s">
        <v>397</v>
      </c>
      <c r="C896" s="181"/>
      <c r="D896" s="32" t="s">
        <v>19</v>
      </c>
      <c r="E896" s="33">
        <v>6000</v>
      </c>
      <c r="F896" s="49"/>
      <c r="G896" s="49"/>
      <c r="H896" s="49"/>
    </row>
    <row r="897" spans="1:8">
      <c r="A897" s="70"/>
      <c r="B897" s="50" t="s">
        <v>393</v>
      </c>
      <c r="C897" s="61"/>
      <c r="D897" s="179"/>
      <c r="E897" s="45"/>
      <c r="F897" s="46"/>
      <c r="G897" s="46"/>
      <c r="H897" s="46"/>
    </row>
    <row r="898" spans="1:8">
      <c r="A898" s="70"/>
      <c r="B898" s="51" t="s">
        <v>394</v>
      </c>
      <c r="C898" s="168"/>
      <c r="D898" s="177"/>
      <c r="E898" s="45">
        <v>2000</v>
      </c>
      <c r="F898" s="54"/>
      <c r="G898" s="54"/>
      <c r="H898" s="54"/>
    </row>
    <row r="899" spans="1:8">
      <c r="A899" s="57">
        <v>32</v>
      </c>
      <c r="B899" s="36" t="s">
        <v>25</v>
      </c>
      <c r="C899" s="196" t="s">
        <v>135</v>
      </c>
      <c r="D899" s="193"/>
      <c r="E899" s="23">
        <v>2000</v>
      </c>
      <c r="F899" s="197"/>
      <c r="G899" s="56">
        <v>0.24</v>
      </c>
      <c r="H899" s="56">
        <v>0.24</v>
      </c>
    </row>
    <row r="900" spans="1:8">
      <c r="A900" s="70"/>
      <c r="B900" s="50"/>
      <c r="C900" s="61"/>
      <c r="D900" s="179"/>
      <c r="E900" s="45"/>
      <c r="F900" s="46"/>
      <c r="G900" s="46"/>
      <c r="H900" s="46"/>
    </row>
    <row r="901" spans="1:8">
      <c r="A901" s="70"/>
      <c r="B901" s="51" t="s">
        <v>398</v>
      </c>
      <c r="C901" s="168"/>
      <c r="D901" s="177"/>
      <c r="E901" s="45">
        <v>2000</v>
      </c>
      <c r="F901" s="54"/>
      <c r="G901" s="54"/>
      <c r="H901" s="54"/>
    </row>
    <row r="902" spans="1:8">
      <c r="A902" s="57">
        <v>32</v>
      </c>
      <c r="B902" s="36" t="s">
        <v>25</v>
      </c>
      <c r="C902" s="196" t="s">
        <v>135</v>
      </c>
      <c r="D902" s="193"/>
      <c r="E902" s="23">
        <v>2000</v>
      </c>
      <c r="F902" s="197"/>
      <c r="G902" s="56">
        <v>0.24</v>
      </c>
      <c r="H902" s="56">
        <v>0.24</v>
      </c>
    </row>
    <row r="903" spans="1:8">
      <c r="A903" s="70"/>
      <c r="B903" s="50"/>
      <c r="C903" s="61"/>
      <c r="D903" s="179"/>
      <c r="E903" s="45"/>
      <c r="F903" s="46"/>
      <c r="G903" s="46"/>
      <c r="H903" s="46"/>
    </row>
    <row r="904" spans="1:8">
      <c r="A904" s="70"/>
      <c r="B904" s="70" t="s">
        <v>396</v>
      </c>
      <c r="C904" s="123"/>
      <c r="D904" s="124"/>
      <c r="E904" s="45">
        <v>2000</v>
      </c>
      <c r="F904" s="45"/>
      <c r="G904" s="45"/>
      <c r="H904" s="45"/>
    </row>
    <row r="905" spans="1:8">
      <c r="A905" s="57">
        <v>32</v>
      </c>
      <c r="B905" s="36" t="s">
        <v>25</v>
      </c>
      <c r="C905" s="196" t="s">
        <v>135</v>
      </c>
      <c r="D905" s="193"/>
      <c r="E905" s="23">
        <v>2000</v>
      </c>
      <c r="F905" s="197"/>
      <c r="G905" s="56">
        <v>0.24</v>
      </c>
      <c r="H905" s="56">
        <v>0.24</v>
      </c>
    </row>
    <row r="906" spans="1:8">
      <c r="A906" s="70"/>
      <c r="B906" s="50"/>
      <c r="C906" s="61"/>
      <c r="D906" s="179"/>
      <c r="E906" s="45"/>
      <c r="F906" s="46"/>
      <c r="G906" s="46"/>
      <c r="H906" s="46"/>
    </row>
    <row r="907" spans="1:8">
      <c r="A907" s="180">
        <v>80</v>
      </c>
      <c r="B907" s="47" t="s">
        <v>399</v>
      </c>
      <c r="C907" s="181"/>
      <c r="D907" s="32" t="s">
        <v>19</v>
      </c>
      <c r="E907" s="33">
        <v>400</v>
      </c>
      <c r="F907" s="49"/>
      <c r="G907" s="49"/>
      <c r="H907" s="49"/>
    </row>
    <row r="908" spans="1:8">
      <c r="A908" s="70"/>
      <c r="B908" s="50" t="s">
        <v>393</v>
      </c>
      <c r="D908" s="179"/>
      <c r="E908" s="45"/>
      <c r="F908" s="46"/>
      <c r="G908" s="46"/>
      <c r="H908" s="46"/>
    </row>
    <row r="909" spans="1:8">
      <c r="A909" s="70"/>
      <c r="B909" s="51" t="s">
        <v>394</v>
      </c>
      <c r="C909" s="168"/>
      <c r="D909" s="177"/>
      <c r="E909" s="45">
        <v>200</v>
      </c>
      <c r="F909" s="54"/>
      <c r="G909" s="54"/>
      <c r="H909" s="54"/>
    </row>
    <row r="910" spans="1:8" ht="30">
      <c r="A910" s="57">
        <v>27</v>
      </c>
      <c r="B910" s="36" t="s">
        <v>318</v>
      </c>
      <c r="C910" s="149" t="s">
        <v>319</v>
      </c>
      <c r="D910" s="150"/>
      <c r="E910" s="151">
        <v>200</v>
      </c>
      <c r="F910" s="152" t="s">
        <v>320</v>
      </c>
      <c r="G910" s="153">
        <v>0.39</v>
      </c>
      <c r="H910" s="153">
        <v>0.39</v>
      </c>
    </row>
    <row r="911" spans="1:8">
      <c r="A911" s="41"/>
      <c r="B911" s="36"/>
      <c r="C911" s="61"/>
      <c r="D911" s="179"/>
    </row>
    <row r="912" spans="1:8">
      <c r="A912" s="70"/>
      <c r="B912" s="51" t="s">
        <v>398</v>
      </c>
      <c r="C912" s="168"/>
      <c r="D912" s="177"/>
      <c r="E912" s="45">
        <v>200</v>
      </c>
      <c r="F912" s="54"/>
      <c r="G912" s="54"/>
      <c r="H912" s="54"/>
    </row>
    <row r="913" spans="1:8" ht="30">
      <c r="A913" s="57">
        <v>27</v>
      </c>
      <c r="B913" s="36" t="s">
        <v>318</v>
      </c>
      <c r="C913" s="149" t="s">
        <v>319</v>
      </c>
      <c r="D913" s="150"/>
      <c r="E913" s="151">
        <v>200</v>
      </c>
      <c r="F913" s="152" t="s">
        <v>320</v>
      </c>
      <c r="G913" s="153">
        <v>0.39</v>
      </c>
      <c r="H913" s="153">
        <v>0.39</v>
      </c>
    </row>
    <row r="914" spans="1:8">
      <c r="A914" s="41"/>
      <c r="B914" s="36"/>
      <c r="C914" s="61"/>
      <c r="D914" s="179"/>
      <c r="E914" s="45"/>
      <c r="F914" s="198"/>
      <c r="G914" s="62"/>
      <c r="H914" s="62"/>
    </row>
    <row r="915" spans="1:8">
      <c r="A915" s="180">
        <v>81</v>
      </c>
      <c r="B915" s="47" t="s">
        <v>400</v>
      </c>
      <c r="C915" s="181"/>
      <c r="D915" s="32" t="s">
        <v>19</v>
      </c>
      <c r="E915" s="33">
        <v>3</v>
      </c>
      <c r="F915" s="49"/>
      <c r="G915" s="49"/>
      <c r="H915" s="49"/>
    </row>
    <row r="916" spans="1:8">
      <c r="A916" s="70"/>
      <c r="B916" s="51"/>
      <c r="C916" s="61"/>
      <c r="D916" s="179"/>
      <c r="E916" s="45"/>
      <c r="F916" s="46"/>
      <c r="G916" s="46"/>
      <c r="H916" s="46"/>
    </row>
    <row r="917" spans="1:8">
      <c r="A917" s="180">
        <v>82</v>
      </c>
      <c r="B917" s="47" t="s">
        <v>401</v>
      </c>
      <c r="C917" s="170"/>
      <c r="D917" s="32" t="s">
        <v>19</v>
      </c>
      <c r="E917" s="33">
        <v>5000</v>
      </c>
      <c r="F917" s="166"/>
      <c r="G917" s="166"/>
      <c r="H917" s="166"/>
    </row>
    <row r="918" spans="1:8">
      <c r="A918" s="57">
        <v>32</v>
      </c>
      <c r="B918" s="36" t="s">
        <v>25</v>
      </c>
      <c r="C918" s="196" t="s">
        <v>77</v>
      </c>
      <c r="D918" s="120" t="s">
        <v>19</v>
      </c>
      <c r="E918" s="23">
        <v>5000</v>
      </c>
      <c r="F918" s="28" t="s">
        <v>402</v>
      </c>
      <c r="G918" s="56">
        <v>1.8</v>
      </c>
      <c r="H918" s="56">
        <v>3.5999999999999997E-2</v>
      </c>
    </row>
    <row r="919" spans="1:8">
      <c r="A919" s="41"/>
      <c r="B919" s="36"/>
      <c r="C919" s="61"/>
      <c r="D919" s="179"/>
      <c r="E919" s="45"/>
      <c r="F919" s="46"/>
      <c r="G919" s="46"/>
      <c r="H919" s="46"/>
    </row>
    <row r="920" spans="1:8">
      <c r="A920" s="180">
        <v>83</v>
      </c>
      <c r="B920" s="199" t="s">
        <v>403</v>
      </c>
      <c r="C920" s="181"/>
      <c r="D920" s="32" t="s">
        <v>19</v>
      </c>
      <c r="E920" s="33">
        <v>4000</v>
      </c>
      <c r="F920" s="49"/>
      <c r="G920" s="49"/>
      <c r="H920" s="49"/>
    </row>
    <row r="921" spans="1:8" ht="23.25">
      <c r="A921" s="57">
        <v>12</v>
      </c>
      <c r="B921" s="36" t="s">
        <v>20</v>
      </c>
      <c r="C921" s="37" t="s">
        <v>21</v>
      </c>
      <c r="D921" s="44" t="s">
        <v>19</v>
      </c>
      <c r="E921" s="64">
        <v>4000</v>
      </c>
      <c r="F921" s="39">
        <v>100</v>
      </c>
      <c r="G921" s="40">
        <v>3.8</v>
      </c>
      <c r="H921" s="40">
        <v>3.7999999999999999E-2</v>
      </c>
    </row>
    <row r="922" spans="1:8">
      <c r="A922" s="70"/>
      <c r="B922" s="86"/>
      <c r="C922" s="61"/>
      <c r="D922" s="124"/>
      <c r="E922" s="45"/>
      <c r="F922" s="46"/>
      <c r="G922" s="46"/>
      <c r="H922" s="46"/>
    </row>
    <row r="923" spans="1:8">
      <c r="A923" s="180">
        <v>84</v>
      </c>
      <c r="B923" s="199" t="s">
        <v>404</v>
      </c>
      <c r="C923" s="181"/>
      <c r="D923" s="32" t="s">
        <v>19</v>
      </c>
      <c r="E923" s="33">
        <v>3000</v>
      </c>
      <c r="F923" s="49"/>
      <c r="G923" s="49"/>
      <c r="H923" s="49"/>
    </row>
    <row r="924" spans="1:8" ht="23.25">
      <c r="A924" s="57">
        <v>12</v>
      </c>
      <c r="B924" s="36" t="s">
        <v>20</v>
      </c>
      <c r="C924" s="37" t="s">
        <v>153</v>
      </c>
      <c r="D924" s="44" t="s">
        <v>19</v>
      </c>
      <c r="E924" s="64">
        <v>3000</v>
      </c>
      <c r="F924" s="39">
        <v>100</v>
      </c>
      <c r="G924" s="40">
        <v>1.8</v>
      </c>
      <c r="H924" s="40">
        <v>1.7999999999999999E-2</v>
      </c>
    </row>
    <row r="925" spans="1:8">
      <c r="A925" s="70"/>
      <c r="B925" s="86"/>
      <c r="C925" s="61"/>
      <c r="D925" s="124"/>
      <c r="E925" s="45"/>
      <c r="F925" s="46"/>
      <c r="G925" s="46"/>
      <c r="H925" s="46"/>
    </row>
    <row r="926" spans="1:8">
      <c r="A926" s="70"/>
      <c r="B926" s="51"/>
      <c r="C926" s="61"/>
      <c r="D926" s="124"/>
      <c r="E926" s="45"/>
      <c r="F926" s="46"/>
      <c r="G926" s="46"/>
      <c r="H926" s="46"/>
    </row>
    <row r="927" spans="1:8">
      <c r="A927" s="180">
        <v>85</v>
      </c>
      <c r="B927" s="47" t="s">
        <v>405</v>
      </c>
      <c r="C927" s="170"/>
      <c r="D927" s="32" t="s">
        <v>406</v>
      </c>
      <c r="E927" s="33">
        <v>34000</v>
      </c>
      <c r="F927" s="166"/>
      <c r="G927" s="166"/>
      <c r="H927" s="166"/>
    </row>
    <row r="928" spans="1:8">
      <c r="A928" s="57">
        <v>30</v>
      </c>
      <c r="B928" s="36" t="s">
        <v>55</v>
      </c>
      <c r="C928" s="43" t="s">
        <v>407</v>
      </c>
      <c r="D928" s="120" t="s">
        <v>406</v>
      </c>
      <c r="E928" s="23">
        <v>34000</v>
      </c>
      <c r="F928" s="71">
        <v>100</v>
      </c>
      <c r="G928" s="71">
        <f>MMULT(H928,F928)</f>
        <v>12</v>
      </c>
      <c r="H928" s="71">
        <v>0.12</v>
      </c>
    </row>
    <row r="929" spans="1:8">
      <c r="A929" s="41"/>
      <c r="B929" s="51"/>
      <c r="C929" s="61"/>
      <c r="D929" s="179"/>
      <c r="E929" s="23"/>
      <c r="F929" s="46"/>
      <c r="G929" s="46"/>
      <c r="H929" s="46"/>
    </row>
    <row r="930" spans="1:8">
      <c r="A930" s="180">
        <v>86</v>
      </c>
      <c r="B930" s="47" t="s">
        <v>408</v>
      </c>
      <c r="C930" s="181"/>
      <c r="D930" s="32" t="s">
        <v>19</v>
      </c>
      <c r="E930" s="33">
        <v>50</v>
      </c>
      <c r="F930" s="49"/>
      <c r="G930" s="49"/>
      <c r="H930" s="49"/>
    </row>
    <row r="931" spans="1:8" ht="23.25">
      <c r="A931" s="57">
        <v>12</v>
      </c>
      <c r="B931" s="36" t="s">
        <v>20</v>
      </c>
      <c r="C931" s="37" t="s">
        <v>409</v>
      </c>
      <c r="D931" s="44" t="s">
        <v>19</v>
      </c>
      <c r="E931" s="64">
        <v>50</v>
      </c>
      <c r="F931" s="39">
        <v>1</v>
      </c>
      <c r="G931" s="40">
        <v>10.8</v>
      </c>
      <c r="H931" s="40">
        <v>10.8</v>
      </c>
    </row>
    <row r="932" spans="1:8">
      <c r="A932" s="41"/>
      <c r="B932" s="36"/>
      <c r="C932" s="61"/>
      <c r="D932" s="124"/>
      <c r="E932" s="45"/>
      <c r="F932" s="46"/>
      <c r="G932" s="46"/>
      <c r="H932" s="46"/>
    </row>
    <row r="933" spans="1:8">
      <c r="A933" s="70"/>
      <c r="B933" s="51"/>
      <c r="C933" s="61"/>
      <c r="D933" s="179"/>
      <c r="E933" s="23"/>
      <c r="F933" s="46"/>
      <c r="G933" s="46"/>
      <c r="H933" s="46"/>
    </row>
    <row r="934" spans="1:8">
      <c r="A934" s="180">
        <v>87</v>
      </c>
      <c r="B934" s="47" t="s">
        <v>410</v>
      </c>
      <c r="C934" s="181"/>
      <c r="D934" s="32" t="s">
        <v>19</v>
      </c>
      <c r="E934" s="33">
        <v>100</v>
      </c>
      <c r="F934" s="49"/>
      <c r="G934" s="49"/>
      <c r="H934" s="49"/>
    </row>
    <row r="935" spans="1:8">
      <c r="A935" s="70"/>
      <c r="B935" s="50" t="s">
        <v>48</v>
      </c>
      <c r="C935" s="61"/>
      <c r="D935" s="179"/>
      <c r="E935" s="23"/>
      <c r="F935" s="46"/>
      <c r="G935" s="46"/>
      <c r="H935" s="46"/>
    </row>
    <row r="936" spans="1:8">
      <c r="A936" s="70"/>
      <c r="B936" s="51" t="s">
        <v>411</v>
      </c>
      <c r="C936" s="168"/>
      <c r="D936" s="177"/>
      <c r="E936" s="45"/>
      <c r="F936" s="54"/>
      <c r="G936" s="54"/>
      <c r="H936" s="54"/>
    </row>
    <row r="937" spans="1:8">
      <c r="A937" s="57">
        <v>23</v>
      </c>
      <c r="B937" s="36" t="s">
        <v>166</v>
      </c>
      <c r="C937" s="93" t="s">
        <v>412</v>
      </c>
      <c r="D937" s="94"/>
      <c r="E937" s="95"/>
      <c r="F937" s="95">
        <v>100</v>
      </c>
      <c r="G937" s="96">
        <f>H937*F937</f>
        <v>60.4</v>
      </c>
      <c r="H937" s="95">
        <v>0.60399999999999998</v>
      </c>
    </row>
    <row r="938" spans="1:8">
      <c r="A938" s="41"/>
      <c r="B938" s="36"/>
      <c r="C938" s="61"/>
      <c r="D938" s="179"/>
      <c r="E938" s="23"/>
      <c r="F938" s="46"/>
      <c r="G938" s="46"/>
      <c r="H938" s="46"/>
    </row>
    <row r="939" spans="1:8">
      <c r="A939" s="70"/>
      <c r="B939" s="51" t="s">
        <v>413</v>
      </c>
      <c r="C939" s="168"/>
      <c r="D939" s="177"/>
      <c r="E939" s="45"/>
      <c r="F939" s="54"/>
      <c r="G939" s="54"/>
      <c r="H939" s="54"/>
    </row>
    <row r="940" spans="1:8">
      <c r="A940" s="57">
        <v>23</v>
      </c>
      <c r="B940" s="36" t="s">
        <v>166</v>
      </c>
      <c r="C940" s="93" t="s">
        <v>412</v>
      </c>
      <c r="D940" s="94"/>
      <c r="E940" s="95"/>
      <c r="F940" s="95">
        <v>100</v>
      </c>
      <c r="G940" s="96">
        <f>H940*F940</f>
        <v>65.8</v>
      </c>
      <c r="H940" s="95">
        <v>0.65800000000000003</v>
      </c>
    </row>
    <row r="941" spans="1:8">
      <c r="A941" s="70"/>
      <c r="B941" s="50"/>
      <c r="C941" s="61"/>
      <c r="D941" s="179"/>
      <c r="E941" s="23"/>
      <c r="F941" s="46"/>
      <c r="G941" s="46"/>
      <c r="H941" s="46"/>
    </row>
    <row r="942" spans="1:8">
      <c r="A942" s="70"/>
      <c r="B942" s="51" t="s">
        <v>414</v>
      </c>
      <c r="C942" s="168"/>
      <c r="D942" s="177"/>
      <c r="E942" s="45"/>
      <c r="F942" s="54"/>
      <c r="G942" s="54"/>
      <c r="H942" s="54"/>
    </row>
    <row r="943" spans="1:8">
      <c r="A943" s="57">
        <v>23</v>
      </c>
      <c r="B943" s="36" t="s">
        <v>166</v>
      </c>
      <c r="C943" s="93" t="s">
        <v>412</v>
      </c>
      <c r="D943" s="94"/>
      <c r="E943" s="95"/>
      <c r="F943" s="95">
        <v>100</v>
      </c>
      <c r="G943" s="96">
        <f>H943*F943</f>
        <v>68.100000000000009</v>
      </c>
      <c r="H943" s="95">
        <v>0.68100000000000005</v>
      </c>
    </row>
    <row r="944" spans="1:8">
      <c r="A944" s="70"/>
      <c r="B944" s="50"/>
      <c r="C944" s="61"/>
      <c r="D944" s="179"/>
      <c r="E944" s="23"/>
      <c r="F944" s="46"/>
      <c r="G944" s="46"/>
      <c r="H944" s="46"/>
    </row>
    <row r="945" spans="1:8">
      <c r="A945" s="180">
        <v>88</v>
      </c>
      <c r="B945" s="47" t="s">
        <v>415</v>
      </c>
      <c r="C945" s="181"/>
      <c r="D945" s="32" t="s">
        <v>19</v>
      </c>
      <c r="E945" s="33">
        <v>100</v>
      </c>
      <c r="F945" s="49"/>
      <c r="G945" s="49"/>
      <c r="H945" s="49"/>
    </row>
    <row r="946" spans="1:8">
      <c r="A946" s="57">
        <v>32</v>
      </c>
      <c r="B946" s="36" t="s">
        <v>25</v>
      </c>
      <c r="C946" s="196" t="s">
        <v>416</v>
      </c>
      <c r="D946" s="120" t="s">
        <v>19</v>
      </c>
      <c r="E946" s="23">
        <v>100</v>
      </c>
      <c r="F946" s="28" t="s">
        <v>19</v>
      </c>
      <c r="G946" s="56">
        <v>7.2</v>
      </c>
      <c r="H946" s="56">
        <v>7.2</v>
      </c>
    </row>
    <row r="947" spans="1:8">
      <c r="A947" s="70"/>
      <c r="B947" s="51"/>
      <c r="C947" s="61"/>
      <c r="D947" s="179"/>
      <c r="E947" s="23"/>
      <c r="F947" s="46"/>
      <c r="G947" s="46"/>
      <c r="H947" s="46"/>
    </row>
    <row r="948" spans="1:8">
      <c r="A948" s="180">
        <v>89</v>
      </c>
      <c r="B948" s="47" t="s">
        <v>417</v>
      </c>
      <c r="C948" s="181"/>
      <c r="D948" s="32" t="s">
        <v>19</v>
      </c>
      <c r="E948" s="33">
        <v>30</v>
      </c>
      <c r="F948" s="49"/>
      <c r="G948" s="49"/>
      <c r="H948" s="49"/>
    </row>
    <row r="949" spans="1:8">
      <c r="A949" s="57">
        <v>26</v>
      </c>
      <c r="B949" s="36" t="s">
        <v>227</v>
      </c>
      <c r="C949" s="102" t="s">
        <v>228</v>
      </c>
      <c r="D949" s="200" t="s">
        <v>19</v>
      </c>
      <c r="E949" s="68">
        <v>30</v>
      </c>
      <c r="F949" s="126">
        <v>25</v>
      </c>
      <c r="G949" s="127">
        <f>H949*F949</f>
        <v>267</v>
      </c>
      <c r="H949" s="126">
        <v>10.68</v>
      </c>
    </row>
    <row r="950" spans="1:8">
      <c r="A950" s="41"/>
      <c r="B950" s="36"/>
      <c r="C950" s="61"/>
      <c r="D950" s="124"/>
      <c r="E950" s="45"/>
      <c r="F950" s="46"/>
      <c r="G950" s="46"/>
      <c r="H950" s="46"/>
    </row>
    <row r="951" spans="1:8">
      <c r="A951" s="41"/>
      <c r="B951" s="36"/>
      <c r="C951" s="61"/>
      <c r="D951" s="124"/>
      <c r="E951" s="45"/>
      <c r="F951" s="46"/>
      <c r="G951" s="46"/>
      <c r="H951" s="46"/>
    </row>
    <row r="952" spans="1:8">
      <c r="A952" s="180">
        <v>90</v>
      </c>
      <c r="B952" s="47" t="s">
        <v>418</v>
      </c>
      <c r="C952" s="170"/>
      <c r="D952" s="201"/>
      <c r="E952" s="33"/>
      <c r="F952" s="166"/>
      <c r="G952" s="166"/>
      <c r="H952" s="166"/>
    </row>
    <row r="953" spans="1:8" ht="15.75">
      <c r="A953" s="70"/>
      <c r="B953" s="202" t="s">
        <v>419</v>
      </c>
      <c r="C953" s="168"/>
      <c r="D953" s="203" t="s">
        <v>19</v>
      </c>
      <c r="E953" s="204">
        <v>1200</v>
      </c>
      <c r="F953" s="54"/>
      <c r="G953" s="54"/>
      <c r="H953" s="54"/>
    </row>
    <row r="954" spans="1:8" ht="15.75">
      <c r="A954" s="70"/>
      <c r="B954" s="205" t="s">
        <v>420</v>
      </c>
      <c r="C954" s="168"/>
      <c r="D954" s="203" t="s">
        <v>19</v>
      </c>
      <c r="E954" s="204">
        <v>1800</v>
      </c>
      <c r="F954" s="54"/>
      <c r="G954" s="54"/>
      <c r="H954" s="54"/>
    </row>
    <row r="955" spans="1:8" ht="15.75">
      <c r="A955" s="57">
        <v>7</v>
      </c>
      <c r="B955" s="50" t="s">
        <v>61</v>
      </c>
      <c r="C955" s="72" t="s">
        <v>62</v>
      </c>
      <c r="D955" s="206" t="s">
        <v>19</v>
      </c>
      <c r="E955" s="207">
        <v>1800</v>
      </c>
      <c r="F955" s="60">
        <v>30</v>
      </c>
      <c r="G955" s="56">
        <v>360</v>
      </c>
      <c r="H955" s="56">
        <v>12</v>
      </c>
    </row>
    <row r="956" spans="1:8" ht="15.75">
      <c r="A956" s="57"/>
      <c r="B956" s="36"/>
      <c r="C956" s="196"/>
      <c r="D956" s="206"/>
      <c r="E956" s="207"/>
      <c r="F956" s="71"/>
      <c r="G956" s="71"/>
      <c r="H956" s="71"/>
    </row>
    <row r="957" spans="1:8" ht="15.75">
      <c r="A957" s="41"/>
      <c r="B957" s="36"/>
      <c r="C957" s="61"/>
      <c r="D957" s="206"/>
      <c r="E957" s="207"/>
      <c r="F957" s="46"/>
      <c r="G957" s="46"/>
      <c r="H957" s="46"/>
    </row>
    <row r="958" spans="1:8" ht="15.75">
      <c r="A958" s="70"/>
      <c r="B958" s="205" t="s">
        <v>421</v>
      </c>
      <c r="C958" s="168"/>
      <c r="D958" s="203" t="s">
        <v>19</v>
      </c>
      <c r="E958" s="204">
        <v>2400</v>
      </c>
      <c r="F958" s="54"/>
      <c r="G958" s="54"/>
      <c r="H958" s="54"/>
    </row>
    <row r="959" spans="1:8" ht="15.75">
      <c r="A959" s="57">
        <v>7</v>
      </c>
      <c r="B959" s="50" t="s">
        <v>61</v>
      </c>
      <c r="C959" s="72" t="s">
        <v>62</v>
      </c>
      <c r="D959" s="206" t="s">
        <v>19</v>
      </c>
      <c r="E959" s="207">
        <v>2400</v>
      </c>
      <c r="F959" s="60">
        <v>30</v>
      </c>
      <c r="G959" s="56">
        <v>388.8</v>
      </c>
      <c r="H959" s="56">
        <v>12.96</v>
      </c>
    </row>
    <row r="960" spans="1:8" ht="15.75">
      <c r="A960" s="70"/>
      <c r="B960" s="205"/>
      <c r="C960" s="61"/>
      <c r="D960" s="206"/>
      <c r="E960" s="207"/>
      <c r="F960" s="46"/>
      <c r="G960" s="46"/>
      <c r="H960" s="46"/>
    </row>
    <row r="961" spans="1:8" ht="15.75">
      <c r="A961" s="70"/>
      <c r="B961" s="205" t="s">
        <v>422</v>
      </c>
      <c r="C961" s="168"/>
      <c r="D961" s="203" t="s">
        <v>19</v>
      </c>
      <c r="E961" s="204">
        <v>2400</v>
      </c>
      <c r="F961" s="54"/>
      <c r="G961" s="54"/>
      <c r="H961" s="54"/>
    </row>
    <row r="962" spans="1:8" ht="15.75">
      <c r="A962" s="57">
        <v>7</v>
      </c>
      <c r="B962" s="50" t="s">
        <v>61</v>
      </c>
      <c r="C962" s="72" t="s">
        <v>62</v>
      </c>
      <c r="D962" s="206" t="s">
        <v>19</v>
      </c>
      <c r="E962" s="207">
        <v>2400</v>
      </c>
      <c r="F962" s="60">
        <v>30</v>
      </c>
      <c r="G962" s="56">
        <v>403.2</v>
      </c>
      <c r="H962" s="56">
        <v>13.44</v>
      </c>
    </row>
    <row r="963" spans="1:8" ht="15.75">
      <c r="A963" s="70"/>
      <c r="B963" s="205"/>
      <c r="C963" s="61"/>
      <c r="D963" s="206"/>
      <c r="E963" s="207"/>
      <c r="F963" s="46"/>
      <c r="G963" s="46"/>
      <c r="H963" s="46"/>
    </row>
    <row r="964" spans="1:8" ht="15.75">
      <c r="A964" s="70"/>
      <c r="B964" s="205" t="s">
        <v>423</v>
      </c>
      <c r="C964" s="168"/>
      <c r="D964" s="203" t="s">
        <v>19</v>
      </c>
      <c r="E964" s="204">
        <v>1560</v>
      </c>
      <c r="F964" s="54"/>
      <c r="G964" s="54"/>
      <c r="H964" s="54"/>
    </row>
    <row r="965" spans="1:8" ht="15.75">
      <c r="A965" s="63">
        <v>1</v>
      </c>
      <c r="B965" s="208" t="s">
        <v>424</v>
      </c>
      <c r="C965" s="209" t="s">
        <v>425</v>
      </c>
      <c r="D965" s="206" t="s">
        <v>19</v>
      </c>
      <c r="E965" s="207">
        <v>1560</v>
      </c>
      <c r="F965" s="60" t="s">
        <v>426</v>
      </c>
      <c r="G965" s="60">
        <f>H965*30</f>
        <v>406.8</v>
      </c>
      <c r="H965" s="60">
        <v>13.56</v>
      </c>
    </row>
    <row r="966" spans="1:8" ht="15.75">
      <c r="A966" s="70"/>
      <c r="B966" s="208"/>
      <c r="C966" s="61"/>
      <c r="D966" s="206"/>
      <c r="E966" s="207"/>
      <c r="F966" s="46"/>
      <c r="G966" s="46"/>
      <c r="H966" s="46"/>
    </row>
    <row r="967" spans="1:8" ht="15.75">
      <c r="A967" s="70"/>
      <c r="B967" s="205" t="s">
        <v>427</v>
      </c>
      <c r="C967" s="168"/>
      <c r="D967" s="203" t="s">
        <v>19</v>
      </c>
      <c r="E967" s="204">
        <v>1200</v>
      </c>
      <c r="F967" s="54"/>
      <c r="G967" s="54"/>
      <c r="H967" s="54"/>
    </row>
    <row r="968" spans="1:8" ht="15.75">
      <c r="A968" s="63">
        <v>1</v>
      </c>
      <c r="B968" s="208" t="s">
        <v>424</v>
      </c>
      <c r="C968" s="209" t="s">
        <v>425</v>
      </c>
      <c r="D968" s="206" t="s">
        <v>19</v>
      </c>
      <c r="E968" s="207">
        <v>1200</v>
      </c>
      <c r="F968" s="60" t="s">
        <v>426</v>
      </c>
      <c r="G968" s="60">
        <f>H968*30</f>
        <v>424.8</v>
      </c>
      <c r="H968" s="60">
        <v>14.16</v>
      </c>
    </row>
    <row r="969" spans="1:8" ht="15.75">
      <c r="A969" s="70"/>
      <c r="B969" s="208"/>
      <c r="C969" s="61"/>
      <c r="D969" s="206"/>
      <c r="E969" s="207"/>
      <c r="F969" s="46"/>
      <c r="G969" s="46"/>
      <c r="H969" s="46"/>
    </row>
    <row r="970" spans="1:8" ht="15.75">
      <c r="A970" s="70"/>
      <c r="B970" s="205" t="s">
        <v>428</v>
      </c>
      <c r="C970" s="168"/>
      <c r="D970" s="203" t="s">
        <v>19</v>
      </c>
      <c r="E970" s="204">
        <v>1200</v>
      </c>
      <c r="F970" s="54"/>
      <c r="G970" s="54"/>
      <c r="H970" s="54"/>
    </row>
    <row r="971" spans="1:8" ht="15.75">
      <c r="A971" s="63">
        <v>1</v>
      </c>
      <c r="B971" s="208" t="s">
        <v>424</v>
      </c>
      <c r="C971" s="209" t="s">
        <v>425</v>
      </c>
      <c r="D971" s="206" t="s">
        <v>19</v>
      </c>
      <c r="E971" s="207">
        <v>1200</v>
      </c>
      <c r="F971" s="60" t="s">
        <v>426</v>
      </c>
      <c r="G971" s="60">
        <f>H971*30</f>
        <v>432</v>
      </c>
      <c r="H971" s="60">
        <v>14.4</v>
      </c>
    </row>
    <row r="972" spans="1:8" ht="15.75">
      <c r="A972" s="70"/>
      <c r="B972" s="208"/>
      <c r="C972" s="61"/>
      <c r="D972" s="206"/>
      <c r="E972" s="207"/>
      <c r="F972" s="46"/>
      <c r="G972" s="46"/>
      <c r="H972" s="46"/>
    </row>
    <row r="973" spans="1:8">
      <c r="A973" s="180">
        <v>91</v>
      </c>
      <c r="B973" s="199" t="s">
        <v>429</v>
      </c>
      <c r="C973" s="181"/>
      <c r="D973" s="32"/>
      <c r="E973" s="33"/>
      <c r="F973" s="49"/>
      <c r="G973" s="49"/>
      <c r="H973" s="49"/>
    </row>
    <row r="974" spans="1:8">
      <c r="A974" s="70"/>
      <c r="B974" s="202" t="s">
        <v>430</v>
      </c>
      <c r="C974" s="168"/>
      <c r="D974" s="177"/>
      <c r="E974" s="45"/>
      <c r="F974" s="54"/>
      <c r="G974" s="54"/>
      <c r="H974" s="54"/>
    </row>
    <row r="975" spans="1:8" ht="15.75">
      <c r="A975" s="70"/>
      <c r="B975" s="202" t="s">
        <v>431</v>
      </c>
      <c r="C975" s="168"/>
      <c r="D975" s="203" t="s">
        <v>432</v>
      </c>
      <c r="E975" s="45">
        <v>10000</v>
      </c>
      <c r="F975" s="54"/>
      <c r="G975" s="54"/>
      <c r="H975" s="54"/>
    </row>
    <row r="976" spans="1:8" ht="15.75">
      <c r="A976" s="57">
        <v>7</v>
      </c>
      <c r="B976" s="50" t="s">
        <v>61</v>
      </c>
      <c r="C976" s="72" t="s">
        <v>62</v>
      </c>
      <c r="D976" s="206" t="s">
        <v>432</v>
      </c>
      <c r="E976" s="23">
        <v>10000</v>
      </c>
      <c r="F976" s="60">
        <v>30</v>
      </c>
      <c r="G976" s="56">
        <v>108.72</v>
      </c>
      <c r="H976" s="60">
        <v>3.6240000000000001</v>
      </c>
    </row>
    <row r="977" spans="1:8">
      <c r="G977" s="46"/>
      <c r="H977" s="46"/>
    </row>
    <row r="978" spans="1:8">
      <c r="A978" s="180">
        <v>92</v>
      </c>
      <c r="B978" s="210" t="s">
        <v>433</v>
      </c>
      <c r="C978" s="170"/>
      <c r="D978" s="32"/>
      <c r="E978" s="33"/>
      <c r="F978" s="166"/>
      <c r="G978" s="166"/>
      <c r="H978" s="166"/>
    </row>
    <row r="979" spans="1:8">
      <c r="A979" s="70"/>
      <c r="B979" s="205" t="s">
        <v>434</v>
      </c>
      <c r="C979" s="168"/>
      <c r="D979" s="211"/>
      <c r="E979" s="212">
        <v>7200</v>
      </c>
      <c r="F979" s="54"/>
      <c r="G979" s="54"/>
      <c r="H979" s="54"/>
    </row>
    <row r="980" spans="1:8">
      <c r="A980" s="57">
        <v>30</v>
      </c>
      <c r="B980" s="36" t="s">
        <v>55</v>
      </c>
      <c r="C980" s="196" t="s">
        <v>435</v>
      </c>
      <c r="D980" s="213"/>
      <c r="E980" s="214">
        <v>7200</v>
      </c>
      <c r="F980" s="71">
        <v>25</v>
      </c>
      <c r="G980" s="71">
        <f>MMULT(H980,F980)</f>
        <v>23.75</v>
      </c>
      <c r="H980" s="71">
        <v>0.95</v>
      </c>
    </row>
    <row r="981" spans="1:8">
      <c r="A981" s="70"/>
      <c r="B981" s="205"/>
      <c r="C981" s="61"/>
      <c r="D981" s="213"/>
      <c r="E981" s="214"/>
      <c r="F981" s="46"/>
      <c r="G981" s="46"/>
      <c r="H981" s="46"/>
    </row>
    <row r="982" spans="1:8">
      <c r="A982" s="70"/>
      <c r="B982" s="205" t="s">
        <v>436</v>
      </c>
      <c r="C982" s="168"/>
      <c r="D982" s="53"/>
      <c r="E982" s="204">
        <v>2400</v>
      </c>
      <c r="F982" s="54"/>
      <c r="G982" s="54"/>
      <c r="H982" s="54"/>
    </row>
    <row r="983" spans="1:8">
      <c r="A983" s="57">
        <v>30</v>
      </c>
      <c r="B983" s="36" t="s">
        <v>55</v>
      </c>
      <c r="C983" s="196" t="s">
        <v>435</v>
      </c>
      <c r="D983" s="44"/>
      <c r="E983" s="207">
        <v>2400</v>
      </c>
      <c r="F983" s="71">
        <v>25</v>
      </c>
      <c r="G983" s="71">
        <f>MMULT(H983,F983)</f>
        <v>23.75</v>
      </c>
      <c r="H983" s="71">
        <v>0.95</v>
      </c>
    </row>
    <row r="984" spans="1:8">
      <c r="A984" s="70"/>
      <c r="B984" s="205"/>
      <c r="C984" s="61"/>
      <c r="D984" s="53"/>
      <c r="E984" s="207"/>
      <c r="F984" s="46"/>
      <c r="G984" s="46"/>
      <c r="H984" s="46"/>
    </row>
    <row r="985" spans="1:8">
      <c r="A985" s="180">
        <v>93</v>
      </c>
      <c r="B985" s="47" t="s">
        <v>437</v>
      </c>
      <c r="C985" s="181"/>
      <c r="D985" s="32"/>
      <c r="E985" s="33"/>
      <c r="F985" s="49"/>
      <c r="G985" s="49"/>
      <c r="H985" s="49"/>
    </row>
    <row r="986" spans="1:8" ht="15.75">
      <c r="A986" s="70"/>
      <c r="B986" s="215" t="s">
        <v>438</v>
      </c>
      <c r="C986" s="168"/>
      <c r="D986" s="203" t="s">
        <v>439</v>
      </c>
      <c r="E986" s="204">
        <v>80</v>
      </c>
      <c r="F986" s="54"/>
      <c r="G986" s="54"/>
      <c r="H986" s="54"/>
    </row>
    <row r="987" spans="1:8" ht="15.75">
      <c r="A987" s="63">
        <v>1</v>
      </c>
      <c r="B987" s="208" t="s">
        <v>424</v>
      </c>
      <c r="C987" s="209" t="s">
        <v>440</v>
      </c>
      <c r="D987" s="206" t="s">
        <v>439</v>
      </c>
      <c r="E987" s="207">
        <v>80</v>
      </c>
      <c r="F987" s="60" t="s">
        <v>441</v>
      </c>
      <c r="G987" s="60">
        <f>H987*5</f>
        <v>180</v>
      </c>
      <c r="H987" s="60">
        <v>36</v>
      </c>
    </row>
    <row r="988" spans="1:8" ht="15.75">
      <c r="A988" s="70"/>
      <c r="B988" s="215"/>
      <c r="C988" s="61"/>
      <c r="D988" s="206"/>
      <c r="E988" s="207"/>
      <c r="F988" s="46"/>
      <c r="G988" s="46"/>
      <c r="H988" s="46"/>
    </row>
    <row r="989" spans="1:8" ht="15.75">
      <c r="A989" s="70"/>
      <c r="B989" s="215" t="s">
        <v>442</v>
      </c>
      <c r="C989" s="168"/>
      <c r="D989" s="203" t="s">
        <v>439</v>
      </c>
      <c r="E989" s="204">
        <v>80</v>
      </c>
      <c r="F989" s="54"/>
      <c r="G989" s="54"/>
      <c r="H989" s="54"/>
    </row>
    <row r="990" spans="1:8" ht="15.75">
      <c r="A990" s="63">
        <v>1</v>
      </c>
      <c r="B990" s="208" t="s">
        <v>424</v>
      </c>
      <c r="C990" s="209" t="s">
        <v>440</v>
      </c>
      <c r="D990" s="206" t="s">
        <v>439</v>
      </c>
      <c r="E990" s="207">
        <v>80</v>
      </c>
      <c r="F990" s="60" t="s">
        <v>441</v>
      </c>
      <c r="G990" s="60">
        <f>H990*5</f>
        <v>180</v>
      </c>
      <c r="H990" s="60">
        <v>36</v>
      </c>
    </row>
    <row r="991" spans="1:8">
      <c r="A991" s="70"/>
      <c r="B991" s="215"/>
      <c r="C991" s="61"/>
      <c r="D991" s="124"/>
      <c r="E991" s="45"/>
      <c r="F991" s="216"/>
      <c r="G991" s="216"/>
      <c r="H991" s="216"/>
    </row>
    <row r="992" spans="1:8">
      <c r="A992" s="180">
        <v>94</v>
      </c>
      <c r="B992" s="47" t="s">
        <v>443</v>
      </c>
      <c r="C992" s="181"/>
      <c r="D992" s="217" t="s">
        <v>19</v>
      </c>
      <c r="E992" s="33">
        <v>5</v>
      </c>
      <c r="F992" s="49"/>
      <c r="G992" s="49"/>
      <c r="H992" s="49"/>
    </row>
    <row r="993" spans="1:8">
      <c r="A993" s="70"/>
      <c r="B993" s="202"/>
      <c r="C993" s="61"/>
      <c r="D993" s="124"/>
      <c r="E993" s="45"/>
      <c r="F993" s="46"/>
      <c r="G993" s="46"/>
      <c r="H993" s="46"/>
    </row>
    <row r="994" spans="1:8">
      <c r="A994" s="180">
        <v>95</v>
      </c>
      <c r="B994" s="218" t="s">
        <v>444</v>
      </c>
      <c r="C994" s="219"/>
      <c r="D994" s="220"/>
      <c r="E994" s="33"/>
      <c r="F994" s="49"/>
      <c r="G994" s="49"/>
      <c r="H994" s="49"/>
    </row>
    <row r="995" spans="1:8">
      <c r="A995" s="70"/>
      <c r="B995" s="215" t="s">
        <v>445</v>
      </c>
      <c r="C995" s="168"/>
      <c r="D995" s="221" t="s">
        <v>446</v>
      </c>
      <c r="E995" s="45">
        <v>72</v>
      </c>
      <c r="F995" s="54"/>
      <c r="G995" s="54"/>
      <c r="H995" s="54"/>
    </row>
    <row r="996" spans="1:8" ht="26.25">
      <c r="A996" s="63">
        <v>17</v>
      </c>
      <c r="B996" s="222" t="s">
        <v>447</v>
      </c>
      <c r="C996" s="223" t="s">
        <v>448</v>
      </c>
      <c r="D996" s="224" t="s">
        <v>446</v>
      </c>
      <c r="E996" s="23">
        <v>72</v>
      </c>
      <c r="F996" s="23" t="s">
        <v>449</v>
      </c>
      <c r="G996" s="225">
        <v>52.8</v>
      </c>
      <c r="H996" s="225">
        <v>52.8</v>
      </c>
    </row>
    <row r="997" spans="1:8">
      <c r="A997" s="70"/>
      <c r="B997" s="215"/>
      <c r="C997" s="61"/>
      <c r="D997" s="224"/>
      <c r="E997" s="45"/>
      <c r="F997" s="46"/>
      <c r="G997" s="46"/>
      <c r="H997" s="46"/>
    </row>
    <row r="998" spans="1:8">
      <c r="A998" s="70"/>
      <c r="B998" s="215" t="s">
        <v>450</v>
      </c>
      <c r="C998" s="168"/>
      <c r="D998" s="221" t="s">
        <v>446</v>
      </c>
      <c r="E998" s="45">
        <v>12</v>
      </c>
      <c r="F998" s="54"/>
      <c r="G998" s="54"/>
      <c r="H998" s="54"/>
    </row>
    <row r="999" spans="1:8" ht="26.25">
      <c r="A999" s="63">
        <v>17</v>
      </c>
      <c r="B999" s="222" t="s">
        <v>447</v>
      </c>
      <c r="C999" s="223" t="s">
        <v>448</v>
      </c>
      <c r="D999" s="224" t="s">
        <v>446</v>
      </c>
      <c r="E999" s="23">
        <v>12</v>
      </c>
      <c r="F999" s="23" t="s">
        <v>451</v>
      </c>
      <c r="G999" s="225">
        <v>50.4</v>
      </c>
      <c r="H999" s="225">
        <v>50.4</v>
      </c>
    </row>
    <row r="1000" spans="1:8">
      <c r="A1000" s="70"/>
      <c r="B1000" s="50"/>
      <c r="C1000" s="61"/>
      <c r="D1000" s="179"/>
      <c r="E1000" s="45"/>
      <c r="F1000" s="46"/>
      <c r="G1000" s="46"/>
      <c r="H1000" s="46"/>
    </row>
    <row r="1001" spans="1:8">
      <c r="A1001" s="180">
        <v>96</v>
      </c>
      <c r="B1001" s="210" t="s">
        <v>452</v>
      </c>
      <c r="C1001" s="170"/>
      <c r="D1001" s="201"/>
      <c r="E1001" s="33"/>
      <c r="F1001" s="166"/>
      <c r="G1001" s="166"/>
      <c r="H1001" s="166"/>
    </row>
    <row r="1002" spans="1:8">
      <c r="A1002" s="70"/>
      <c r="B1002" s="215" t="s">
        <v>453</v>
      </c>
      <c r="C1002" s="168"/>
      <c r="D1002" s="124"/>
      <c r="E1002" s="45"/>
      <c r="F1002" s="54"/>
      <c r="G1002" s="54"/>
      <c r="H1002" s="54"/>
    </row>
    <row r="1003" spans="1:8" ht="15.75">
      <c r="A1003" s="70"/>
      <c r="B1003" s="202" t="s">
        <v>454</v>
      </c>
      <c r="C1003" s="168"/>
      <c r="D1003" s="203" t="s">
        <v>19</v>
      </c>
      <c r="E1003" s="226">
        <v>10</v>
      </c>
      <c r="F1003" s="54"/>
      <c r="G1003" s="54"/>
      <c r="H1003" s="54"/>
    </row>
    <row r="1004" spans="1:8" ht="15.75">
      <c r="A1004" s="63">
        <v>1</v>
      </c>
      <c r="B1004" s="208" t="s">
        <v>424</v>
      </c>
      <c r="C1004" s="209" t="s">
        <v>440</v>
      </c>
      <c r="D1004" s="206" t="s">
        <v>19</v>
      </c>
      <c r="E1004" s="227">
        <v>10</v>
      </c>
      <c r="F1004" s="60" t="s">
        <v>222</v>
      </c>
      <c r="G1004" s="60">
        <f>H1004</f>
        <v>432</v>
      </c>
      <c r="H1004" s="60">
        <v>432</v>
      </c>
    </row>
    <row r="1005" spans="1:8" ht="15.75">
      <c r="A1005" s="70"/>
      <c r="B1005" s="202"/>
      <c r="C1005" s="61"/>
      <c r="D1005" s="206"/>
      <c r="E1005" s="227"/>
      <c r="F1005" s="46"/>
      <c r="G1005" s="46"/>
      <c r="H1005" s="46"/>
    </row>
    <row r="1006" spans="1:8" ht="15.75">
      <c r="A1006" s="70"/>
      <c r="B1006" s="202" t="s">
        <v>455</v>
      </c>
      <c r="C1006" s="168"/>
      <c r="D1006" s="203" t="s">
        <v>19</v>
      </c>
      <c r="E1006" s="226">
        <v>10</v>
      </c>
      <c r="F1006" s="54"/>
      <c r="G1006" s="54"/>
      <c r="H1006" s="54"/>
    </row>
    <row r="1007" spans="1:8" ht="15.75">
      <c r="A1007" s="63">
        <v>1</v>
      </c>
      <c r="B1007" s="208" t="s">
        <v>424</v>
      </c>
      <c r="C1007" s="209" t="s">
        <v>440</v>
      </c>
      <c r="D1007" s="206" t="s">
        <v>19</v>
      </c>
      <c r="E1007" s="227">
        <v>10</v>
      </c>
      <c r="F1007" s="60" t="s">
        <v>222</v>
      </c>
      <c r="G1007" s="60">
        <f>H1007</f>
        <v>432</v>
      </c>
      <c r="H1007" s="60">
        <v>432</v>
      </c>
    </row>
    <row r="1008" spans="1:8" ht="15.75">
      <c r="A1008" s="70"/>
      <c r="B1008" s="202"/>
      <c r="C1008" s="61"/>
      <c r="D1008" s="206"/>
      <c r="E1008" s="227"/>
      <c r="F1008" s="46"/>
      <c r="G1008" s="46"/>
      <c r="H1008" s="46"/>
    </row>
    <row r="1009" spans="1:8" ht="15.75">
      <c r="A1009" s="70"/>
      <c r="B1009" s="202" t="s">
        <v>456</v>
      </c>
      <c r="C1009" s="168"/>
      <c r="D1009" s="203" t="s">
        <v>19</v>
      </c>
      <c r="E1009" s="45">
        <v>10</v>
      </c>
      <c r="F1009" s="54"/>
      <c r="G1009" s="54"/>
      <c r="H1009" s="54"/>
    </row>
    <row r="1010" spans="1:8" ht="15.75">
      <c r="A1010" s="63">
        <v>1</v>
      </c>
      <c r="B1010" s="208" t="s">
        <v>424</v>
      </c>
      <c r="C1010" s="209" t="s">
        <v>440</v>
      </c>
      <c r="D1010" s="206" t="s">
        <v>19</v>
      </c>
      <c r="E1010" s="23">
        <v>10</v>
      </c>
      <c r="F1010" s="60" t="s">
        <v>222</v>
      </c>
      <c r="G1010" s="60">
        <f>H1010</f>
        <v>432</v>
      </c>
      <c r="H1010" s="60">
        <v>432</v>
      </c>
    </row>
    <row r="1011" spans="1:8">
      <c r="A1011" s="70"/>
      <c r="B1011" s="50"/>
      <c r="C1011" s="61"/>
      <c r="D1011" s="179"/>
      <c r="E1011" s="45"/>
      <c r="F1011" s="46"/>
      <c r="G1011" s="46"/>
      <c r="H1011" s="46"/>
    </row>
    <row r="1012" spans="1:8">
      <c r="A1012" s="70">
        <v>97</v>
      </c>
      <c r="B1012" s="202" t="s">
        <v>457</v>
      </c>
      <c r="C1012" s="61"/>
      <c r="D1012" s="179"/>
      <c r="E1012" s="45"/>
      <c r="F1012" s="46"/>
      <c r="G1012" s="46"/>
      <c r="H1012" s="46"/>
    </row>
    <row r="1013" spans="1:8" ht="15.75">
      <c r="A1013" s="70"/>
      <c r="B1013" s="215" t="s">
        <v>458</v>
      </c>
      <c r="C1013" s="61"/>
      <c r="D1013" s="228" t="s">
        <v>19</v>
      </c>
      <c r="E1013" s="227">
        <v>12</v>
      </c>
      <c r="F1013" s="46"/>
      <c r="G1013" s="46"/>
      <c r="H1013" s="46"/>
    </row>
    <row r="1014" spans="1:8" ht="26.25">
      <c r="A1014" s="70">
        <v>17</v>
      </c>
      <c r="B1014" s="215" t="s">
        <v>447</v>
      </c>
      <c r="C1014" s="223" t="s">
        <v>448</v>
      </c>
      <c r="D1014" s="228" t="s">
        <v>19</v>
      </c>
      <c r="E1014" s="227">
        <v>12</v>
      </c>
      <c r="F1014" s="23" t="s">
        <v>459</v>
      </c>
      <c r="G1014" s="225">
        <v>4440</v>
      </c>
      <c r="H1014" s="225">
        <v>444</v>
      </c>
    </row>
    <row r="1015" spans="1:8" ht="15.75">
      <c r="A1015" s="70"/>
      <c r="B1015" s="215"/>
      <c r="C1015" s="61"/>
      <c r="D1015" s="228"/>
      <c r="E1015" s="227"/>
      <c r="F1015" s="46"/>
      <c r="G1015" s="46"/>
      <c r="H1015" s="46"/>
    </row>
    <row r="1016" spans="1:8" ht="15.75">
      <c r="A1016" s="70"/>
      <c r="B1016" s="215" t="s">
        <v>460</v>
      </c>
      <c r="C1016" s="61"/>
      <c r="D1016" s="228" t="s">
        <v>19</v>
      </c>
      <c r="E1016" s="227">
        <v>60</v>
      </c>
      <c r="F1016" s="46"/>
      <c r="G1016" s="46"/>
      <c r="H1016" s="46"/>
    </row>
    <row r="1017" spans="1:8" ht="26.25">
      <c r="A1017" s="70">
        <v>17</v>
      </c>
      <c r="B1017" s="215" t="s">
        <v>447</v>
      </c>
      <c r="C1017" s="223" t="s">
        <v>448</v>
      </c>
      <c r="D1017" s="228" t="s">
        <v>19</v>
      </c>
      <c r="E1017" s="227">
        <v>60</v>
      </c>
      <c r="F1017" s="23" t="s">
        <v>459</v>
      </c>
      <c r="G1017" s="225">
        <v>4440</v>
      </c>
      <c r="H1017" s="225">
        <v>444</v>
      </c>
    </row>
    <row r="1018" spans="1:8" ht="15.75">
      <c r="A1018" s="70"/>
      <c r="B1018" s="215"/>
      <c r="C1018" s="61"/>
      <c r="D1018" s="228"/>
      <c r="E1018" s="227"/>
      <c r="F1018" s="46"/>
      <c r="G1018" s="46"/>
      <c r="H1018" s="46"/>
    </row>
    <row r="1019" spans="1:8" ht="15.75">
      <c r="A1019" s="70">
        <v>98</v>
      </c>
      <c r="B1019" s="215" t="s">
        <v>461</v>
      </c>
      <c r="C1019" s="61"/>
      <c r="D1019" s="228" t="s">
        <v>19</v>
      </c>
      <c r="E1019" s="227">
        <v>10000</v>
      </c>
      <c r="F1019" s="46"/>
      <c r="G1019" s="46"/>
      <c r="H1019" s="46"/>
    </row>
    <row r="1020" spans="1:8" ht="15.75">
      <c r="A1020" s="70"/>
      <c r="B1020" s="215" t="s">
        <v>48</v>
      </c>
      <c r="C1020" s="61"/>
      <c r="D1020" s="228"/>
      <c r="E1020" s="227"/>
      <c r="F1020" s="46"/>
      <c r="G1020" s="46"/>
      <c r="H1020" s="46"/>
    </row>
    <row r="1021" spans="1:8" ht="15.75">
      <c r="A1021" s="70"/>
      <c r="B1021" s="215" t="s">
        <v>462</v>
      </c>
      <c r="C1021" s="61"/>
      <c r="D1021" s="228"/>
      <c r="E1021" s="227">
        <v>5000</v>
      </c>
      <c r="F1021" s="46"/>
      <c r="G1021" s="46"/>
      <c r="H1021" s="46"/>
    </row>
    <row r="1022" spans="1:8" ht="15.75">
      <c r="A1022" s="41">
        <v>7</v>
      </c>
      <c r="B1022" s="51" t="s">
        <v>61</v>
      </c>
      <c r="C1022" s="147" t="s">
        <v>62</v>
      </c>
      <c r="D1022" s="228"/>
      <c r="E1022" s="227">
        <v>5000</v>
      </c>
      <c r="F1022" s="46">
        <v>48</v>
      </c>
      <c r="G1022" s="62">
        <v>60.48</v>
      </c>
      <c r="H1022" s="62">
        <v>1.26</v>
      </c>
    </row>
    <row r="1023" spans="1:8" ht="15.75">
      <c r="A1023" s="70"/>
      <c r="B1023" s="215"/>
      <c r="C1023" s="61"/>
      <c r="D1023" s="228"/>
      <c r="E1023" s="227"/>
      <c r="F1023" s="46"/>
      <c r="G1023" s="46"/>
      <c r="H1023" s="46"/>
    </row>
    <row r="1024" spans="1:8" ht="15.75">
      <c r="A1024" s="70"/>
      <c r="B1024" s="215" t="s">
        <v>463</v>
      </c>
      <c r="C1024" s="61"/>
      <c r="D1024" s="228"/>
      <c r="E1024" s="227">
        <v>5000</v>
      </c>
      <c r="F1024" s="46"/>
      <c r="G1024" s="46"/>
      <c r="H1024" s="46"/>
    </row>
    <row r="1025" spans="1:8" ht="15.75">
      <c r="A1025" s="41">
        <v>7</v>
      </c>
      <c r="B1025" s="51" t="s">
        <v>61</v>
      </c>
      <c r="C1025" s="147" t="s">
        <v>62</v>
      </c>
      <c r="D1025" s="228"/>
      <c r="E1025" s="227">
        <v>5000</v>
      </c>
      <c r="F1025" s="46">
        <v>48</v>
      </c>
      <c r="G1025" s="62">
        <v>60.48</v>
      </c>
      <c r="H1025" s="62">
        <v>1.26</v>
      </c>
    </row>
    <row r="1026" spans="1:8" ht="15.75">
      <c r="A1026" s="70"/>
      <c r="B1026" s="215"/>
      <c r="C1026" s="61"/>
      <c r="D1026" s="228"/>
      <c r="E1026" s="227"/>
      <c r="F1026" s="46"/>
      <c r="G1026" s="46"/>
      <c r="H1026" s="46"/>
    </row>
    <row r="1027" spans="1:8" ht="18.75">
      <c r="A1027" s="229"/>
      <c r="B1027" s="230" t="s">
        <v>464</v>
      </c>
      <c r="C1027" s="61"/>
      <c r="D1027" s="179"/>
      <c r="E1027" s="23"/>
      <c r="F1027" s="46"/>
      <c r="G1027" s="46"/>
      <c r="H1027" s="46"/>
    </row>
    <row r="1028" spans="1:8" ht="48">
      <c r="A1028" s="229">
        <v>99</v>
      </c>
      <c r="B1028" s="231" t="s">
        <v>465</v>
      </c>
      <c r="C1028" s="61"/>
      <c r="D1028" s="179" t="s">
        <v>14</v>
      </c>
      <c r="E1028" s="23">
        <v>10</v>
      </c>
      <c r="F1028" s="46"/>
      <c r="G1028" s="46"/>
      <c r="H1028" s="46"/>
    </row>
    <row r="1029" spans="1:8" ht="26.25">
      <c r="A1029" s="41">
        <v>22</v>
      </c>
      <c r="B1029" s="58" t="s">
        <v>80</v>
      </c>
      <c r="C1029" s="160" t="s">
        <v>81</v>
      </c>
      <c r="D1029" s="232" t="s">
        <v>14</v>
      </c>
      <c r="E1029" s="82">
        <v>10</v>
      </c>
      <c r="F1029" s="233" t="s">
        <v>466</v>
      </c>
      <c r="G1029" s="162">
        <v>10.8</v>
      </c>
      <c r="H1029" s="162">
        <v>9</v>
      </c>
    </row>
    <row r="1030" spans="1:8">
      <c r="A1030" s="41"/>
      <c r="B1030" s="58"/>
      <c r="C1030" s="61"/>
      <c r="D1030" s="179"/>
      <c r="E1030" s="23"/>
      <c r="F1030" s="46"/>
      <c r="G1030" s="46"/>
      <c r="H1030" s="46"/>
    </row>
    <row r="1031" spans="1:8" ht="72.75">
      <c r="A1031" s="229">
        <v>100</v>
      </c>
      <c r="B1031" s="234" t="s">
        <v>467</v>
      </c>
      <c r="C1031" s="61"/>
      <c r="D1031" s="179" t="s">
        <v>14</v>
      </c>
      <c r="E1031" s="23">
        <v>10</v>
      </c>
      <c r="F1031" s="46"/>
      <c r="G1031" s="46"/>
      <c r="H1031" s="46"/>
    </row>
    <row r="1032" spans="1:8" ht="23.25">
      <c r="A1032" s="41">
        <v>12</v>
      </c>
      <c r="B1032" s="58" t="s">
        <v>20</v>
      </c>
      <c r="C1032" s="235" t="s">
        <v>409</v>
      </c>
      <c r="D1032" s="44" t="s">
        <v>14</v>
      </c>
      <c r="E1032" s="64">
        <v>10</v>
      </c>
      <c r="F1032" s="39">
        <v>25</v>
      </c>
      <c r="G1032" s="40">
        <v>26.76</v>
      </c>
      <c r="H1032" s="40">
        <v>26.76</v>
      </c>
    </row>
    <row r="1033" spans="1:8">
      <c r="A1033" s="229"/>
      <c r="B1033" s="234"/>
      <c r="C1033" s="61"/>
      <c r="D1033" s="179"/>
      <c r="E1033" s="23"/>
      <c r="F1033" s="46"/>
      <c r="G1033" s="46"/>
      <c r="H1033" s="46"/>
    </row>
    <row r="1034" spans="1:8" ht="60.75">
      <c r="A1034" s="70">
        <v>101</v>
      </c>
      <c r="B1034" s="236" t="s">
        <v>468</v>
      </c>
      <c r="C1034" s="61"/>
      <c r="D1034" s="179" t="s">
        <v>14</v>
      </c>
      <c r="E1034" s="23">
        <v>10</v>
      </c>
      <c r="F1034" s="46"/>
      <c r="G1034" s="46"/>
      <c r="H1034" s="46"/>
    </row>
    <row r="1035" spans="1:8" ht="26.25">
      <c r="A1035" s="41">
        <v>22</v>
      </c>
      <c r="B1035" s="58" t="s">
        <v>80</v>
      </c>
      <c r="C1035" s="237" t="s">
        <v>314</v>
      </c>
      <c r="D1035" s="232" t="s">
        <v>14</v>
      </c>
      <c r="E1035" s="82">
        <v>10</v>
      </c>
      <c r="F1035" s="238" t="s">
        <v>469</v>
      </c>
      <c r="G1035" s="162">
        <v>15</v>
      </c>
      <c r="H1035" s="162">
        <v>7.5</v>
      </c>
    </row>
    <row r="1036" spans="1:8">
      <c r="A1036" s="70"/>
      <c r="B1036" s="236"/>
      <c r="C1036" s="61"/>
      <c r="D1036" s="179"/>
      <c r="E1036" s="23"/>
      <c r="F1036" s="46"/>
      <c r="G1036" s="46"/>
      <c r="H1036" s="46"/>
    </row>
    <row r="1037" spans="1:8" ht="72.75">
      <c r="A1037" s="70">
        <v>102</v>
      </c>
      <c r="B1037" s="236" t="s">
        <v>470</v>
      </c>
      <c r="C1037" s="61"/>
      <c r="D1037" s="179" t="s">
        <v>14</v>
      </c>
      <c r="E1037" s="23">
        <v>10</v>
      </c>
      <c r="F1037" s="46"/>
      <c r="G1037" s="46"/>
      <c r="H1037" s="46"/>
    </row>
    <row r="1038" spans="1:8">
      <c r="A1038" s="41">
        <v>26</v>
      </c>
      <c r="B1038" s="36" t="s">
        <v>227</v>
      </c>
      <c r="C1038" s="102" t="s">
        <v>228</v>
      </c>
      <c r="D1038" s="239" t="s">
        <v>14</v>
      </c>
      <c r="E1038" s="68">
        <v>10</v>
      </c>
      <c r="F1038" s="68" t="s">
        <v>441</v>
      </c>
      <c r="G1038" s="105">
        <v>4.8</v>
      </c>
      <c r="H1038" s="104">
        <v>0.96</v>
      </c>
    </row>
    <row r="1039" spans="1:8">
      <c r="A1039" s="41"/>
      <c r="B1039" s="36"/>
      <c r="C1039" s="61"/>
      <c r="D1039" s="179"/>
      <c r="E1039" s="23"/>
      <c r="F1039" s="46"/>
      <c r="G1039" s="46"/>
      <c r="H1039" s="46"/>
    </row>
    <row r="1040" spans="1:8">
      <c r="A1040" s="41"/>
      <c r="B1040" s="36"/>
      <c r="C1040" s="61"/>
      <c r="D1040" s="179"/>
      <c r="E1040" s="23"/>
      <c r="F1040" s="46"/>
      <c r="G1040" s="46"/>
      <c r="H1040" s="46"/>
    </row>
    <row r="1041" spans="1:8" ht="15.75">
      <c r="A1041" s="70"/>
      <c r="B1041" s="240" t="s">
        <v>471</v>
      </c>
      <c r="C1041" s="61"/>
      <c r="D1041" s="179"/>
      <c r="E1041" s="23"/>
      <c r="F1041" s="46"/>
      <c r="G1041" s="46"/>
      <c r="H1041" s="46"/>
    </row>
    <row r="1042" spans="1:8" ht="168.75">
      <c r="A1042" s="70">
        <v>103</v>
      </c>
      <c r="B1042" s="241" t="s">
        <v>472</v>
      </c>
      <c r="C1042" s="61"/>
      <c r="D1042" s="179" t="s">
        <v>473</v>
      </c>
      <c r="E1042" s="23">
        <v>500</v>
      </c>
      <c r="F1042" s="46"/>
      <c r="G1042" s="46"/>
      <c r="H1042" s="46"/>
    </row>
    <row r="1043" spans="1:8">
      <c r="A1043" s="41">
        <v>14</v>
      </c>
      <c r="B1043" s="58" t="s">
        <v>73</v>
      </c>
      <c r="C1043" s="61" t="s">
        <v>474</v>
      </c>
      <c r="D1043" s="179" t="s">
        <v>473</v>
      </c>
      <c r="E1043" s="23">
        <v>500</v>
      </c>
      <c r="F1043" s="198" t="s">
        <v>473</v>
      </c>
      <c r="G1043" s="46">
        <v>35.259</v>
      </c>
      <c r="H1043" s="46">
        <v>35.259</v>
      </c>
    </row>
    <row r="1044" spans="1:8">
      <c r="A1044" s="41"/>
      <c r="B1044" s="58"/>
      <c r="C1044" s="223"/>
      <c r="D1044" s="179"/>
      <c r="E1044" s="23"/>
      <c r="F1044" s="46"/>
      <c r="G1044" s="62"/>
      <c r="H1044" s="62"/>
    </row>
    <row r="1045" spans="1:8">
      <c r="A1045" s="70"/>
      <c r="B1045" s="241"/>
      <c r="C1045" s="61"/>
      <c r="D1045" s="179"/>
      <c r="E1045" s="23"/>
      <c r="F1045" s="46"/>
      <c r="G1045" s="46"/>
      <c r="H1045" s="46"/>
    </row>
    <row r="1046" spans="1:8" ht="144.75">
      <c r="A1046" s="70">
        <v>104</v>
      </c>
      <c r="B1046" s="241" t="s">
        <v>475</v>
      </c>
      <c r="C1046" s="61"/>
      <c r="D1046" s="179" t="s">
        <v>473</v>
      </c>
      <c r="E1046" s="23">
        <v>500</v>
      </c>
      <c r="F1046" s="46"/>
      <c r="G1046" s="46"/>
      <c r="H1046" s="46"/>
    </row>
    <row r="1047" spans="1:8" ht="23.25">
      <c r="A1047" s="41">
        <v>12</v>
      </c>
      <c r="B1047" s="58" t="s">
        <v>20</v>
      </c>
      <c r="C1047" s="235" t="s">
        <v>409</v>
      </c>
      <c r="D1047" s="44" t="s">
        <v>473</v>
      </c>
      <c r="E1047" s="64">
        <v>500</v>
      </c>
      <c r="F1047" s="39">
        <v>1</v>
      </c>
      <c r="G1047" s="40">
        <v>19.600000000000001</v>
      </c>
      <c r="H1047" s="40">
        <v>19.600000000000001</v>
      </c>
    </row>
    <row r="1048" spans="1:8">
      <c r="A1048" s="70"/>
      <c r="B1048" s="242"/>
      <c r="C1048" s="61"/>
      <c r="D1048" s="179"/>
      <c r="E1048" s="23"/>
      <c r="F1048" s="198"/>
      <c r="G1048" s="46"/>
      <c r="H1048" s="46"/>
    </row>
    <row r="1049" spans="1:8" ht="84.75">
      <c r="A1049" s="70">
        <v>105</v>
      </c>
      <c r="B1049" s="243" t="s">
        <v>476</v>
      </c>
      <c r="C1049" s="61"/>
      <c r="D1049" s="179" t="s">
        <v>19</v>
      </c>
      <c r="E1049" s="23">
        <v>500</v>
      </c>
      <c r="F1049" s="46"/>
      <c r="G1049" s="46"/>
      <c r="H1049" s="46"/>
    </row>
    <row r="1050" spans="1:8" ht="23.25">
      <c r="A1050" s="41">
        <v>12</v>
      </c>
      <c r="B1050" s="58" t="s">
        <v>20</v>
      </c>
      <c r="C1050" s="235" t="s">
        <v>409</v>
      </c>
      <c r="D1050" s="44" t="s">
        <v>19</v>
      </c>
      <c r="E1050" s="64">
        <v>500</v>
      </c>
      <c r="F1050" s="39">
        <v>36</v>
      </c>
      <c r="G1050" s="40">
        <v>4.0199999999999996</v>
      </c>
      <c r="H1050" s="40">
        <v>0.112</v>
      </c>
    </row>
    <row r="1051" spans="1:8">
      <c r="A1051" s="70"/>
      <c r="B1051" s="243"/>
      <c r="C1051" s="61"/>
      <c r="D1051" s="179"/>
      <c r="E1051" s="23"/>
      <c r="F1051" s="46"/>
      <c r="G1051" s="46"/>
      <c r="H1051" s="46"/>
    </row>
    <row r="1052" spans="1:8">
      <c r="A1052" s="70"/>
      <c r="B1052" s="35" t="s">
        <v>477</v>
      </c>
      <c r="C1052" s="61"/>
      <c r="D1052" s="179"/>
      <c r="E1052" s="23"/>
      <c r="F1052" s="46"/>
      <c r="G1052" s="46"/>
      <c r="H1052" s="46"/>
    </row>
    <row r="1053" spans="1:8" ht="31.5">
      <c r="A1053" s="70">
        <v>106</v>
      </c>
      <c r="B1053" s="244" t="s">
        <v>478</v>
      </c>
      <c r="C1053" s="61"/>
      <c r="D1053" s="179"/>
      <c r="E1053" s="23"/>
      <c r="F1053" s="46"/>
      <c r="G1053" s="46"/>
      <c r="H1053" s="46"/>
    </row>
    <row r="1054" spans="1:8" ht="45">
      <c r="A1054" s="70"/>
      <c r="B1054" s="245" t="s">
        <v>479</v>
      </c>
      <c r="C1054" s="61"/>
      <c r="D1054" s="179" t="s">
        <v>19</v>
      </c>
      <c r="E1054" s="23">
        <v>1000</v>
      </c>
      <c r="F1054" s="46"/>
      <c r="G1054" s="46"/>
      <c r="H1054" s="46"/>
    </row>
    <row r="1055" spans="1:8" ht="30">
      <c r="A1055" s="41">
        <v>27</v>
      </c>
      <c r="B1055" s="36" t="s">
        <v>318</v>
      </c>
      <c r="C1055" s="149" t="s">
        <v>480</v>
      </c>
      <c r="D1055" s="150" t="s">
        <v>19</v>
      </c>
      <c r="E1055" s="151">
        <v>1000</v>
      </c>
      <c r="F1055" s="152" t="s">
        <v>320</v>
      </c>
      <c r="G1055" s="153">
        <v>1.4</v>
      </c>
      <c r="H1055" s="153">
        <v>1.4</v>
      </c>
    </row>
    <row r="1056" spans="1:8">
      <c r="A1056" s="41"/>
      <c r="B1056" s="36"/>
      <c r="C1056" s="61"/>
      <c r="D1056" s="179"/>
      <c r="E1056" s="23"/>
      <c r="F1056" s="46"/>
      <c r="G1056" s="46"/>
      <c r="H1056" s="46"/>
    </row>
    <row r="1057" spans="1:8" ht="33.75">
      <c r="A1057" s="70"/>
      <c r="B1057" s="245" t="s">
        <v>481</v>
      </c>
      <c r="C1057" s="61"/>
      <c r="D1057" s="179" t="s">
        <v>19</v>
      </c>
      <c r="E1057" s="23">
        <v>400</v>
      </c>
      <c r="F1057" s="46"/>
      <c r="G1057" s="46"/>
      <c r="H1057" s="46"/>
    </row>
    <row r="1058" spans="1:8">
      <c r="A1058" s="41">
        <v>26</v>
      </c>
      <c r="B1058" s="36" t="s">
        <v>227</v>
      </c>
      <c r="C1058" s="102" t="s">
        <v>228</v>
      </c>
      <c r="D1058" s="239" t="s">
        <v>19</v>
      </c>
      <c r="E1058" s="68">
        <v>400</v>
      </c>
      <c r="F1058" s="104">
        <v>50</v>
      </c>
      <c r="G1058" s="105">
        <f>H1058*F1058</f>
        <v>49</v>
      </c>
      <c r="H1058" s="104">
        <v>0.98</v>
      </c>
    </row>
    <row r="1059" spans="1:8">
      <c r="A1059" s="70"/>
      <c r="B1059" s="246"/>
      <c r="C1059" s="61"/>
      <c r="D1059" s="179"/>
      <c r="E1059" s="23"/>
      <c r="F1059" s="46"/>
      <c r="G1059" s="46"/>
      <c r="H1059" s="46"/>
    </row>
    <row r="1060" spans="1:8" ht="22.5">
      <c r="A1060" s="70"/>
      <c r="B1060" s="247" t="s">
        <v>482</v>
      </c>
      <c r="C1060" s="61"/>
      <c r="D1060" s="179" t="s">
        <v>19</v>
      </c>
      <c r="E1060" s="23">
        <v>1000</v>
      </c>
      <c r="F1060" s="46"/>
      <c r="G1060" s="46"/>
      <c r="H1060" s="46"/>
    </row>
    <row r="1061" spans="1:8">
      <c r="A1061" s="41">
        <v>26</v>
      </c>
      <c r="B1061" s="36" t="s">
        <v>227</v>
      </c>
      <c r="C1061" s="102" t="s">
        <v>228</v>
      </c>
      <c r="D1061" s="239" t="s">
        <v>19</v>
      </c>
      <c r="E1061" s="68">
        <v>1000</v>
      </c>
      <c r="F1061" s="104">
        <v>100</v>
      </c>
      <c r="G1061" s="105">
        <f>H1061*F1061</f>
        <v>7.0000000000000009</v>
      </c>
      <c r="H1061" s="104">
        <v>7.0000000000000007E-2</v>
      </c>
    </row>
    <row r="1062" spans="1:8">
      <c r="A1062" s="70"/>
      <c r="B1062" s="248"/>
      <c r="C1062" s="61"/>
      <c r="D1062" s="179"/>
      <c r="E1062" s="23"/>
      <c r="F1062" s="46"/>
      <c r="G1062" s="46"/>
      <c r="H1062" s="46"/>
    </row>
    <row r="1063" spans="1:8" ht="47.25">
      <c r="A1063" s="70">
        <v>107</v>
      </c>
      <c r="B1063" s="249" t="s">
        <v>483</v>
      </c>
      <c r="C1063" s="61"/>
      <c r="D1063" s="179"/>
      <c r="E1063" s="23"/>
      <c r="F1063" s="46"/>
      <c r="G1063" s="46"/>
      <c r="H1063" s="46"/>
    </row>
    <row r="1064" spans="1:8" ht="68.25">
      <c r="A1064" s="70"/>
      <c r="B1064" s="250" t="s">
        <v>484</v>
      </c>
      <c r="C1064" s="61"/>
      <c r="D1064" s="179"/>
      <c r="E1064" s="23"/>
      <c r="F1064" s="46"/>
      <c r="G1064" s="46"/>
      <c r="H1064" s="46"/>
    </row>
    <row r="1065" spans="1:8" ht="23.25">
      <c r="A1065" s="70"/>
      <c r="B1065" s="251" t="s">
        <v>485</v>
      </c>
      <c r="C1065" s="61"/>
      <c r="D1065" s="179" t="s">
        <v>19</v>
      </c>
      <c r="E1065" s="23">
        <v>100</v>
      </c>
      <c r="F1065" s="46"/>
      <c r="G1065" s="46"/>
      <c r="H1065" s="46"/>
    </row>
    <row r="1066" spans="1:8">
      <c r="A1066" s="41">
        <v>26</v>
      </c>
      <c r="B1066" s="36" t="s">
        <v>227</v>
      </c>
      <c r="C1066" s="102" t="s">
        <v>228</v>
      </c>
      <c r="D1066" s="239" t="s">
        <v>19</v>
      </c>
      <c r="E1066" s="68">
        <v>100</v>
      </c>
      <c r="F1066" s="104">
        <v>10</v>
      </c>
      <c r="G1066" s="105">
        <f>H1066*F1066</f>
        <v>180</v>
      </c>
      <c r="H1066" s="105">
        <v>18</v>
      </c>
    </row>
    <row r="1067" spans="1:8">
      <c r="A1067" s="70"/>
      <c r="B1067" s="59"/>
      <c r="C1067" s="61"/>
      <c r="D1067" s="179"/>
      <c r="E1067" s="23"/>
      <c r="F1067" s="46"/>
      <c r="G1067" s="46"/>
      <c r="H1067" s="46"/>
    </row>
    <row r="1068" spans="1:8" ht="23.25">
      <c r="A1068" s="70"/>
      <c r="B1068" s="251" t="s">
        <v>486</v>
      </c>
      <c r="C1068" s="61"/>
      <c r="D1068" s="179" t="s">
        <v>19</v>
      </c>
      <c r="E1068" s="23">
        <v>100</v>
      </c>
      <c r="F1068" s="46"/>
      <c r="G1068" s="46"/>
      <c r="H1068" s="46"/>
    </row>
    <row r="1069" spans="1:8">
      <c r="A1069" s="41">
        <v>26</v>
      </c>
      <c r="B1069" s="36" t="s">
        <v>227</v>
      </c>
      <c r="C1069" s="102" t="s">
        <v>228</v>
      </c>
      <c r="D1069" s="239" t="s">
        <v>19</v>
      </c>
      <c r="E1069" s="68">
        <v>100</v>
      </c>
      <c r="F1069" s="104">
        <v>10</v>
      </c>
      <c r="G1069" s="105">
        <f>H1069*F1069</f>
        <v>138</v>
      </c>
      <c r="H1069" s="105">
        <v>13.799999999999999</v>
      </c>
    </row>
    <row r="1070" spans="1:8">
      <c r="A1070" s="70"/>
      <c r="B1070" s="59"/>
      <c r="C1070" s="61"/>
      <c r="D1070" s="179"/>
      <c r="E1070" s="23"/>
      <c r="F1070" s="46"/>
      <c r="G1070" s="46"/>
      <c r="H1070" s="46"/>
    </row>
    <row r="1071" spans="1:8" ht="23.25">
      <c r="A1071" s="70"/>
      <c r="B1071" s="251" t="s">
        <v>487</v>
      </c>
      <c r="C1071" s="61"/>
      <c r="D1071" s="179" t="s">
        <v>19</v>
      </c>
      <c r="E1071" s="23">
        <v>100</v>
      </c>
      <c r="F1071" s="46"/>
      <c r="G1071" s="46"/>
      <c r="H1071" s="46"/>
    </row>
    <row r="1072" spans="1:8">
      <c r="A1072" s="41">
        <v>26</v>
      </c>
      <c r="B1072" s="36" t="s">
        <v>227</v>
      </c>
      <c r="C1072" s="102" t="s">
        <v>228</v>
      </c>
      <c r="D1072" s="239" t="s">
        <v>19</v>
      </c>
      <c r="E1072" s="68">
        <v>100</v>
      </c>
      <c r="F1072" s="104">
        <v>10</v>
      </c>
      <c r="G1072" s="105">
        <f>H1072*F1072</f>
        <v>144.60000000000002</v>
      </c>
      <c r="H1072" s="105">
        <v>14.46</v>
      </c>
    </row>
    <row r="1073" spans="1:8">
      <c r="A1073" s="70"/>
      <c r="B1073" s="59"/>
      <c r="C1073" s="61"/>
      <c r="D1073" s="179"/>
      <c r="E1073" s="23"/>
      <c r="F1073" s="46"/>
      <c r="G1073" s="46"/>
      <c r="H1073" s="46"/>
    </row>
    <row r="1074" spans="1:8" ht="23.25">
      <c r="A1074" s="70"/>
      <c r="B1074" s="251" t="s">
        <v>488</v>
      </c>
      <c r="C1074" s="61"/>
      <c r="D1074" s="179" t="s">
        <v>19</v>
      </c>
      <c r="E1074" s="23">
        <v>100</v>
      </c>
      <c r="F1074" s="46"/>
      <c r="G1074" s="46"/>
      <c r="H1074" s="46"/>
    </row>
    <row r="1075" spans="1:8">
      <c r="A1075" s="41">
        <v>26</v>
      </c>
      <c r="B1075" s="36" t="s">
        <v>227</v>
      </c>
      <c r="C1075" s="102" t="s">
        <v>228</v>
      </c>
      <c r="D1075" s="239" t="s">
        <v>19</v>
      </c>
      <c r="E1075" s="68">
        <v>100</v>
      </c>
      <c r="F1075" s="104">
        <v>10</v>
      </c>
      <c r="G1075" s="105">
        <f>H1075*F1075</f>
        <v>180</v>
      </c>
      <c r="H1075" s="105">
        <v>18</v>
      </c>
    </row>
    <row r="1076" spans="1:8">
      <c r="A1076" s="70"/>
      <c r="B1076" s="59"/>
      <c r="C1076" s="61"/>
      <c r="D1076" s="179"/>
      <c r="E1076" s="23"/>
      <c r="F1076" s="46"/>
      <c r="G1076" s="46"/>
      <c r="H1076" s="46"/>
    </row>
    <row r="1077" spans="1:8" ht="23.25">
      <c r="A1077" s="70"/>
      <c r="B1077" s="251" t="s">
        <v>489</v>
      </c>
      <c r="C1077" s="61"/>
      <c r="D1077" s="179" t="s">
        <v>19</v>
      </c>
      <c r="E1077" s="23">
        <v>100</v>
      </c>
      <c r="F1077" s="46"/>
      <c r="G1077" s="46"/>
      <c r="H1077" s="46"/>
    </row>
    <row r="1078" spans="1:8">
      <c r="A1078" s="41">
        <v>26</v>
      </c>
      <c r="B1078" s="36" t="s">
        <v>227</v>
      </c>
      <c r="C1078" s="102" t="s">
        <v>228</v>
      </c>
      <c r="D1078" s="239" t="s">
        <v>19</v>
      </c>
      <c r="E1078" s="68">
        <v>100</v>
      </c>
      <c r="F1078" s="104">
        <v>10</v>
      </c>
      <c r="G1078" s="105">
        <f>H1078*F1078</f>
        <v>138</v>
      </c>
      <c r="H1078" s="105">
        <v>13.799999999999999</v>
      </c>
    </row>
    <row r="1079" spans="1:8">
      <c r="A1079" s="70"/>
      <c r="B1079" s="59"/>
      <c r="C1079" s="61"/>
      <c r="D1079" s="179"/>
      <c r="E1079" s="23"/>
      <c r="F1079" s="46"/>
      <c r="G1079" s="46"/>
      <c r="H1079" s="46"/>
    </row>
    <row r="1080" spans="1:8" ht="68.25">
      <c r="A1080" s="70"/>
      <c r="B1080" s="250" t="s">
        <v>490</v>
      </c>
      <c r="C1080" s="61"/>
      <c r="D1080" s="179"/>
      <c r="E1080" s="23"/>
      <c r="F1080" s="46"/>
      <c r="G1080" s="46"/>
      <c r="H1080" s="46"/>
    </row>
    <row r="1081" spans="1:8" ht="23.25">
      <c r="A1081" s="70"/>
      <c r="B1081" s="251" t="s">
        <v>491</v>
      </c>
      <c r="C1081" s="61"/>
      <c r="D1081" s="179" t="s">
        <v>19</v>
      </c>
      <c r="E1081" s="23">
        <v>30</v>
      </c>
      <c r="F1081" s="46"/>
      <c r="G1081" s="46"/>
      <c r="H1081" s="46"/>
    </row>
    <row r="1082" spans="1:8">
      <c r="A1082" s="41">
        <v>26</v>
      </c>
      <c r="B1082" s="36" t="s">
        <v>227</v>
      </c>
      <c r="C1082" s="102" t="s">
        <v>228</v>
      </c>
      <c r="D1082" s="239" t="s">
        <v>19</v>
      </c>
      <c r="E1082" s="68">
        <v>30</v>
      </c>
      <c r="F1082" s="104">
        <v>10</v>
      </c>
      <c r="G1082" s="105">
        <f>H1082*F1082</f>
        <v>329.6</v>
      </c>
      <c r="H1082" s="104">
        <v>32.96</v>
      </c>
    </row>
    <row r="1083" spans="1:8">
      <c r="A1083" s="70"/>
      <c r="B1083" s="59"/>
      <c r="C1083" s="61"/>
      <c r="D1083" s="179"/>
      <c r="E1083" s="23"/>
      <c r="F1083" s="46"/>
      <c r="G1083" s="46"/>
      <c r="H1083" s="46"/>
    </row>
    <row r="1084" spans="1:8" ht="57">
      <c r="A1084" s="70"/>
      <c r="B1084" s="250" t="s">
        <v>492</v>
      </c>
      <c r="C1084" s="61"/>
      <c r="D1084" s="179"/>
      <c r="E1084" s="23"/>
      <c r="F1084" s="46"/>
      <c r="G1084" s="46"/>
      <c r="H1084" s="46"/>
    </row>
    <row r="1085" spans="1:8" ht="23.25">
      <c r="A1085" s="70"/>
      <c r="B1085" s="59" t="s">
        <v>493</v>
      </c>
      <c r="C1085" s="61"/>
      <c r="D1085" s="179" t="s">
        <v>19</v>
      </c>
      <c r="E1085" s="23">
        <v>20</v>
      </c>
      <c r="F1085" s="46"/>
      <c r="G1085" s="46"/>
      <c r="H1085" s="46"/>
    </row>
    <row r="1086" spans="1:8">
      <c r="A1086" s="41">
        <v>26</v>
      </c>
      <c r="B1086" s="36" t="s">
        <v>227</v>
      </c>
      <c r="C1086" s="102" t="s">
        <v>228</v>
      </c>
      <c r="D1086" s="239" t="s">
        <v>19</v>
      </c>
      <c r="E1086" s="68">
        <v>20</v>
      </c>
      <c r="F1086" s="104">
        <v>10</v>
      </c>
      <c r="G1086" s="105">
        <f>H1086*F1086</f>
        <v>437.40000000000003</v>
      </c>
      <c r="H1086" s="104">
        <v>43.74</v>
      </c>
    </row>
    <row r="1087" spans="1:8">
      <c r="A1087" s="70"/>
      <c r="B1087" s="59"/>
      <c r="C1087" s="61"/>
      <c r="D1087" s="179"/>
      <c r="E1087" s="23"/>
      <c r="F1087" s="46"/>
      <c r="G1087" s="46"/>
      <c r="H1087" s="46"/>
    </row>
    <row r="1088" spans="1:8" ht="23.25">
      <c r="A1088" s="70"/>
      <c r="B1088" s="59" t="s">
        <v>494</v>
      </c>
      <c r="C1088" s="61"/>
      <c r="D1088" s="179" t="s">
        <v>19</v>
      </c>
      <c r="E1088" s="23">
        <v>20</v>
      </c>
      <c r="F1088" s="46"/>
      <c r="G1088" s="46"/>
      <c r="H1088" s="46"/>
    </row>
    <row r="1089" spans="1:8">
      <c r="A1089" s="41">
        <v>26</v>
      </c>
      <c r="B1089" s="36" t="s">
        <v>227</v>
      </c>
      <c r="C1089" s="102" t="s">
        <v>228</v>
      </c>
      <c r="D1089" s="239" t="s">
        <v>19</v>
      </c>
      <c r="E1089" s="68">
        <v>20</v>
      </c>
      <c r="F1089" s="104">
        <v>10</v>
      </c>
      <c r="G1089" s="105">
        <f>H1089*F1089</f>
        <v>508.2</v>
      </c>
      <c r="H1089" s="104">
        <v>50.82</v>
      </c>
    </row>
    <row r="1090" spans="1:8">
      <c r="A1090" s="70"/>
      <c r="B1090" s="59"/>
      <c r="C1090" s="61"/>
      <c r="D1090" s="179"/>
      <c r="E1090" s="23"/>
      <c r="F1090" s="46"/>
      <c r="G1090" s="46"/>
      <c r="H1090" s="46"/>
    </row>
    <row r="1091" spans="1:8" ht="18">
      <c r="A1091" s="70">
        <v>108</v>
      </c>
      <c r="B1091" s="252" t="s">
        <v>495</v>
      </c>
      <c r="C1091" s="61"/>
      <c r="D1091" s="179"/>
      <c r="E1091" s="23"/>
      <c r="F1091" s="46"/>
      <c r="G1091" s="46"/>
      <c r="H1091" s="46"/>
    </row>
    <row r="1092" spans="1:8" ht="67.5">
      <c r="A1092" s="70"/>
      <c r="B1092" s="245" t="s">
        <v>496</v>
      </c>
      <c r="C1092" s="61"/>
      <c r="D1092" s="179"/>
      <c r="E1092" s="23"/>
      <c r="F1092" s="46"/>
      <c r="G1092" s="46"/>
      <c r="H1092" s="46"/>
    </row>
    <row r="1093" spans="1:8">
      <c r="A1093" s="70"/>
      <c r="B1093" s="245" t="s">
        <v>497</v>
      </c>
      <c r="C1093" s="61"/>
      <c r="D1093" s="179" t="s">
        <v>19</v>
      </c>
      <c r="E1093" s="23">
        <v>300</v>
      </c>
      <c r="F1093" s="46"/>
      <c r="G1093" s="46"/>
      <c r="H1093" s="46"/>
    </row>
    <row r="1094" spans="1:8">
      <c r="A1094" s="41">
        <v>32</v>
      </c>
      <c r="B1094" s="36" t="s">
        <v>25</v>
      </c>
      <c r="C1094" s="61" t="s">
        <v>26</v>
      </c>
      <c r="D1094" s="179" t="s">
        <v>19</v>
      </c>
      <c r="E1094" s="23">
        <v>300</v>
      </c>
      <c r="F1094" s="198" t="s">
        <v>19</v>
      </c>
      <c r="G1094" s="62">
        <v>1.18</v>
      </c>
      <c r="H1094" s="62">
        <v>1.18</v>
      </c>
    </row>
    <row r="1095" spans="1:8">
      <c r="A1095" s="41"/>
      <c r="B1095" s="36"/>
      <c r="C1095" s="61"/>
      <c r="D1095" s="179"/>
      <c r="E1095" s="23"/>
      <c r="F1095" s="46"/>
      <c r="G1095" s="46"/>
      <c r="H1095" s="46"/>
    </row>
    <row r="1096" spans="1:8">
      <c r="A1096" s="70"/>
      <c r="B1096" s="245" t="s">
        <v>498</v>
      </c>
      <c r="C1096" s="61"/>
      <c r="D1096" s="179" t="s">
        <v>19</v>
      </c>
      <c r="E1096" s="23">
        <v>300</v>
      </c>
      <c r="F1096" s="46"/>
      <c r="G1096" s="46"/>
      <c r="H1096" s="46"/>
    </row>
    <row r="1097" spans="1:8">
      <c r="A1097" s="41">
        <v>32</v>
      </c>
      <c r="B1097" s="36" t="s">
        <v>25</v>
      </c>
      <c r="C1097" s="61" t="s">
        <v>26</v>
      </c>
      <c r="D1097" s="179" t="s">
        <v>19</v>
      </c>
      <c r="E1097" s="23">
        <v>300</v>
      </c>
      <c r="F1097" s="198" t="s">
        <v>19</v>
      </c>
      <c r="G1097" s="62">
        <v>1.18</v>
      </c>
      <c r="H1097" s="62">
        <v>1.18</v>
      </c>
    </row>
    <row r="1098" spans="1:8">
      <c r="A1098" s="70"/>
      <c r="B1098" s="246"/>
      <c r="C1098" s="61"/>
      <c r="D1098" s="179"/>
      <c r="E1098" s="23"/>
      <c r="F1098" s="46"/>
      <c r="G1098" s="46"/>
      <c r="H1098" s="46"/>
    </row>
    <row r="1099" spans="1:8">
      <c r="A1099" s="70"/>
      <c r="B1099" s="245" t="s">
        <v>499</v>
      </c>
      <c r="C1099" s="61"/>
      <c r="D1099" s="179" t="s">
        <v>19</v>
      </c>
      <c r="E1099" s="23">
        <v>300</v>
      </c>
      <c r="F1099" s="46"/>
      <c r="G1099" s="46"/>
      <c r="H1099" s="46"/>
    </row>
    <row r="1100" spans="1:8">
      <c r="A1100" s="41">
        <v>32</v>
      </c>
      <c r="B1100" s="36" t="s">
        <v>25</v>
      </c>
      <c r="C1100" s="61" t="s">
        <v>26</v>
      </c>
      <c r="D1100" s="179" t="s">
        <v>19</v>
      </c>
      <c r="E1100" s="23">
        <v>300</v>
      </c>
      <c r="F1100" s="198" t="s">
        <v>19</v>
      </c>
      <c r="G1100" s="62">
        <v>1.18</v>
      </c>
      <c r="H1100" s="62">
        <v>1.18</v>
      </c>
    </row>
    <row r="1101" spans="1:8">
      <c r="A1101" s="70"/>
      <c r="B1101" s="246"/>
      <c r="C1101" s="61"/>
      <c r="D1101" s="179"/>
      <c r="E1101" s="23"/>
      <c r="F1101" s="46"/>
      <c r="G1101" s="46"/>
      <c r="H1101" s="46"/>
    </row>
    <row r="1102" spans="1:8">
      <c r="A1102" s="70"/>
      <c r="B1102" s="245" t="s">
        <v>500</v>
      </c>
      <c r="C1102" s="61"/>
      <c r="D1102" s="179" t="s">
        <v>19</v>
      </c>
      <c r="E1102" s="23">
        <v>300</v>
      </c>
      <c r="F1102" s="46"/>
      <c r="G1102" s="46"/>
      <c r="H1102" s="46"/>
    </row>
    <row r="1103" spans="1:8">
      <c r="A1103" s="41">
        <v>32</v>
      </c>
      <c r="B1103" s="36" t="s">
        <v>25</v>
      </c>
      <c r="C1103" s="61" t="s">
        <v>26</v>
      </c>
      <c r="D1103" s="179" t="s">
        <v>19</v>
      </c>
      <c r="E1103" s="23">
        <v>300</v>
      </c>
      <c r="F1103" s="198" t="s">
        <v>19</v>
      </c>
      <c r="G1103" s="62">
        <v>1.18</v>
      </c>
      <c r="H1103" s="62">
        <v>1.18</v>
      </c>
    </row>
    <row r="1104" spans="1:8">
      <c r="A1104" s="70"/>
      <c r="B1104" s="246"/>
      <c r="C1104" s="61"/>
      <c r="D1104" s="179"/>
      <c r="E1104" s="23"/>
      <c r="F1104" s="46"/>
      <c r="G1104" s="46"/>
      <c r="H1104" s="46"/>
    </row>
    <row r="1105" spans="1:8">
      <c r="A1105" s="70"/>
      <c r="B1105" s="245" t="s">
        <v>501</v>
      </c>
      <c r="C1105" s="61"/>
      <c r="D1105" s="179" t="s">
        <v>19</v>
      </c>
      <c r="E1105" s="23">
        <v>300</v>
      </c>
      <c r="F1105" s="46"/>
      <c r="G1105" s="46"/>
      <c r="H1105" s="46"/>
    </row>
    <row r="1106" spans="1:8">
      <c r="A1106" s="41">
        <v>26</v>
      </c>
      <c r="B1106" s="36" t="s">
        <v>227</v>
      </c>
      <c r="C1106" s="102" t="s">
        <v>228</v>
      </c>
      <c r="D1106" s="239" t="s">
        <v>19</v>
      </c>
      <c r="E1106" s="68">
        <v>300</v>
      </c>
      <c r="F1106" s="104">
        <v>25</v>
      </c>
      <c r="G1106" s="105">
        <f>H1106*F1106</f>
        <v>69</v>
      </c>
      <c r="H1106" s="104">
        <v>2.76</v>
      </c>
    </row>
    <row r="1107" spans="1:8">
      <c r="A1107" s="70"/>
      <c r="B1107" s="246"/>
      <c r="C1107" s="61"/>
      <c r="D1107" s="179"/>
      <c r="E1107" s="23"/>
      <c r="F1107" s="46"/>
      <c r="G1107" s="46"/>
      <c r="H1107" s="46"/>
    </row>
    <row r="1108" spans="1:8" ht="78.75">
      <c r="A1108" s="70"/>
      <c r="B1108" s="245" t="s">
        <v>502</v>
      </c>
      <c r="C1108" s="61"/>
      <c r="D1108" s="179" t="s">
        <v>19</v>
      </c>
      <c r="E1108" s="23">
        <v>15</v>
      </c>
      <c r="F1108" s="46"/>
      <c r="G1108" s="46"/>
      <c r="H1108" s="46"/>
    </row>
    <row r="1109" spans="1:8">
      <c r="A1109" s="41">
        <v>26</v>
      </c>
      <c r="B1109" s="36" t="s">
        <v>227</v>
      </c>
      <c r="C1109" s="102" t="s">
        <v>228</v>
      </c>
      <c r="D1109" s="239" t="s">
        <v>19</v>
      </c>
      <c r="E1109" s="68">
        <v>15</v>
      </c>
      <c r="F1109" s="104">
        <v>1</v>
      </c>
      <c r="G1109" s="104">
        <f>H1109*F1109</f>
        <v>16.02</v>
      </c>
      <c r="H1109" s="104">
        <v>16.02</v>
      </c>
    </row>
    <row r="1110" spans="1:8">
      <c r="A1110" s="70"/>
      <c r="B1110" s="246"/>
      <c r="C1110" s="61"/>
      <c r="D1110" s="179"/>
      <c r="E1110" s="23"/>
      <c r="F1110" s="46"/>
      <c r="G1110" s="46"/>
      <c r="H1110" s="46"/>
    </row>
    <row r="1111" spans="1:8" ht="18">
      <c r="A1111" s="70">
        <v>109</v>
      </c>
      <c r="B1111" s="253" t="s">
        <v>503</v>
      </c>
      <c r="C1111" s="61"/>
      <c r="D1111" s="179"/>
      <c r="E1111" s="23"/>
      <c r="F1111" s="46"/>
      <c r="G1111" s="46"/>
      <c r="H1111" s="46"/>
    </row>
    <row r="1112" spans="1:8" ht="67.5">
      <c r="A1112" s="70"/>
      <c r="B1112" s="245" t="s">
        <v>504</v>
      </c>
      <c r="C1112" s="61"/>
      <c r="D1112" s="179"/>
      <c r="E1112" s="23"/>
      <c r="F1112" s="46"/>
      <c r="G1112" s="46"/>
      <c r="H1112" s="46"/>
    </row>
    <row r="1113" spans="1:8">
      <c r="A1113" s="70"/>
      <c r="B1113" s="254" t="s">
        <v>505</v>
      </c>
      <c r="C1113" s="61"/>
      <c r="D1113" s="179" t="s">
        <v>19</v>
      </c>
      <c r="E1113" s="23">
        <v>200</v>
      </c>
      <c r="F1113" s="46"/>
      <c r="G1113" s="46"/>
      <c r="H1113" s="46"/>
    </row>
    <row r="1114" spans="1:8">
      <c r="A1114" s="41">
        <v>23</v>
      </c>
      <c r="B1114" s="36" t="s">
        <v>166</v>
      </c>
      <c r="C1114" s="93" t="s">
        <v>167</v>
      </c>
      <c r="D1114" s="94" t="s">
        <v>19</v>
      </c>
      <c r="E1114" s="95">
        <v>200</v>
      </c>
      <c r="F1114" s="95">
        <v>50</v>
      </c>
      <c r="G1114" s="96">
        <f>H1114*F1114</f>
        <v>57.599999999999994</v>
      </c>
      <c r="H1114" s="95">
        <v>1.1519999999999999</v>
      </c>
    </row>
    <row r="1115" spans="1:8">
      <c r="A1115" s="70"/>
      <c r="B1115" s="255"/>
      <c r="C1115" s="61"/>
      <c r="D1115" s="179"/>
      <c r="E1115" s="23"/>
      <c r="F1115" s="46"/>
      <c r="G1115" s="46"/>
      <c r="H1115" s="46"/>
    </row>
    <row r="1116" spans="1:8">
      <c r="A1116" s="70"/>
      <c r="B1116" s="254" t="s">
        <v>506</v>
      </c>
      <c r="C1116" s="61"/>
      <c r="D1116" s="179" t="s">
        <v>19</v>
      </c>
      <c r="E1116" s="23">
        <v>200</v>
      </c>
      <c r="F1116" s="46"/>
      <c r="G1116" s="46"/>
      <c r="H1116" s="46"/>
    </row>
    <row r="1117" spans="1:8">
      <c r="A1117" s="41">
        <v>23</v>
      </c>
      <c r="B1117" s="36" t="s">
        <v>166</v>
      </c>
      <c r="C1117" s="93" t="s">
        <v>167</v>
      </c>
      <c r="D1117" s="94" t="s">
        <v>19</v>
      </c>
      <c r="E1117" s="95">
        <v>200</v>
      </c>
      <c r="F1117" s="95">
        <v>50</v>
      </c>
      <c r="G1117" s="96">
        <f>H1117*F1117</f>
        <v>57.599999999999994</v>
      </c>
      <c r="H1117" s="95">
        <v>1.1519999999999999</v>
      </c>
    </row>
    <row r="1118" spans="1:8">
      <c r="A1118" s="70"/>
      <c r="B1118" s="255"/>
      <c r="C1118" s="61"/>
      <c r="D1118" s="179"/>
      <c r="E1118" s="23"/>
      <c r="F1118" s="46"/>
      <c r="G1118" s="46"/>
      <c r="H1118" s="46"/>
    </row>
    <row r="1119" spans="1:8">
      <c r="A1119" s="70"/>
      <c r="B1119" s="245" t="s">
        <v>507</v>
      </c>
      <c r="C1119" s="61"/>
      <c r="D1119" s="179" t="s">
        <v>19</v>
      </c>
      <c r="E1119" s="23">
        <v>200</v>
      </c>
      <c r="F1119" s="46"/>
      <c r="G1119" s="46"/>
      <c r="H1119" s="46"/>
    </row>
    <row r="1120" spans="1:8">
      <c r="A1120" s="41">
        <v>23</v>
      </c>
      <c r="B1120" s="36" t="s">
        <v>166</v>
      </c>
      <c r="C1120" s="93" t="s">
        <v>167</v>
      </c>
      <c r="D1120" s="94" t="s">
        <v>19</v>
      </c>
      <c r="E1120" s="95">
        <v>200</v>
      </c>
      <c r="F1120" s="95">
        <v>50</v>
      </c>
      <c r="G1120" s="96">
        <f>H1120*F1120</f>
        <v>57.599999999999994</v>
      </c>
      <c r="H1120" s="95">
        <v>1.1519999999999999</v>
      </c>
    </row>
    <row r="1121" spans="1:8">
      <c r="A1121" s="70"/>
      <c r="B1121" s="246"/>
      <c r="C1121" s="61"/>
      <c r="D1121" s="179"/>
      <c r="E1121" s="23"/>
      <c r="F1121" s="46"/>
      <c r="G1121" s="46"/>
      <c r="H1121" s="46"/>
    </row>
    <row r="1122" spans="1:8">
      <c r="A1122" s="70"/>
      <c r="B1122" s="245" t="s">
        <v>508</v>
      </c>
      <c r="C1122" s="61"/>
      <c r="D1122" s="179" t="s">
        <v>19</v>
      </c>
      <c r="E1122" s="23">
        <v>200</v>
      </c>
      <c r="F1122" s="46"/>
      <c r="G1122" s="46"/>
      <c r="H1122" s="46"/>
    </row>
    <row r="1123" spans="1:8">
      <c r="A1123" s="41">
        <v>23</v>
      </c>
      <c r="B1123" s="36" t="s">
        <v>166</v>
      </c>
      <c r="C1123" s="93" t="s">
        <v>167</v>
      </c>
      <c r="D1123" s="94" t="s">
        <v>19</v>
      </c>
      <c r="E1123" s="95">
        <v>200</v>
      </c>
      <c r="F1123" s="95">
        <v>50</v>
      </c>
      <c r="G1123" s="96">
        <f>H1123*F1123</f>
        <v>57.599999999999994</v>
      </c>
      <c r="H1123" s="95">
        <v>1.1519999999999999</v>
      </c>
    </row>
    <row r="1124" spans="1:8">
      <c r="A1124" s="70"/>
      <c r="B1124" s="246"/>
      <c r="C1124" s="61"/>
      <c r="D1124" s="179"/>
      <c r="E1124" s="23"/>
      <c r="F1124" s="46"/>
      <c r="G1124" s="46"/>
      <c r="H1124" s="46"/>
    </row>
    <row r="1125" spans="1:8">
      <c r="A1125" s="70"/>
      <c r="B1125" s="245" t="s">
        <v>509</v>
      </c>
      <c r="C1125" s="61"/>
      <c r="D1125" s="179" t="s">
        <v>19</v>
      </c>
      <c r="E1125" s="23">
        <v>200</v>
      </c>
      <c r="F1125" s="46"/>
      <c r="G1125" s="46"/>
      <c r="H1125" s="46"/>
    </row>
    <row r="1126" spans="1:8">
      <c r="A1126" s="41">
        <v>23</v>
      </c>
      <c r="B1126" s="36" t="s">
        <v>166</v>
      </c>
      <c r="C1126" s="93" t="s">
        <v>167</v>
      </c>
      <c r="D1126" s="94" t="s">
        <v>19</v>
      </c>
      <c r="E1126" s="95">
        <v>200</v>
      </c>
      <c r="F1126" s="95">
        <v>50</v>
      </c>
      <c r="G1126" s="96">
        <f>H1126*F1126</f>
        <v>57.599999999999994</v>
      </c>
      <c r="H1126" s="95">
        <v>1.1519999999999999</v>
      </c>
    </row>
    <row r="1127" spans="1:8">
      <c r="A1127" s="41"/>
      <c r="B1127" s="90"/>
      <c r="C1127" s="256"/>
      <c r="D1127" s="257"/>
      <c r="E1127" s="95"/>
      <c r="F1127" s="95"/>
      <c r="G1127" s="96"/>
      <c r="H1127" s="95"/>
    </row>
    <row r="1128" spans="1:8">
      <c r="A1128" s="258"/>
      <c r="B1128" s="258"/>
      <c r="C1128" s="259"/>
      <c r="D1128" s="260"/>
      <c r="E1128" s="23"/>
      <c r="F1128" s="46"/>
      <c r="G1128" s="46"/>
      <c r="H1128" s="46"/>
    </row>
    <row r="1129" spans="1:8" ht="20.25">
      <c r="A1129" s="261"/>
      <c r="B1129" s="262" t="s">
        <v>510</v>
      </c>
      <c r="C1129" s="263"/>
      <c r="D1129" s="264"/>
      <c r="E1129" s="23"/>
      <c r="F1129" s="46"/>
      <c r="G1129" s="46"/>
      <c r="H1129" s="46"/>
    </row>
    <row r="1130" spans="1:8" ht="18.75">
      <c r="A1130" s="70"/>
      <c r="B1130" s="265"/>
      <c r="C1130" s="61"/>
      <c r="D1130" s="266"/>
      <c r="E1130" s="45"/>
      <c r="F1130" s="46"/>
      <c r="G1130" s="46"/>
      <c r="H1130" s="46"/>
    </row>
    <row r="1131" spans="1:8">
      <c r="A1131" s="70">
        <v>110</v>
      </c>
      <c r="B1131" s="267" t="s">
        <v>511</v>
      </c>
      <c r="C1131" s="268"/>
      <c r="D1131" s="269" t="s">
        <v>473</v>
      </c>
      <c r="E1131" s="23">
        <v>10</v>
      </c>
      <c r="F1131" s="46"/>
      <c r="G1131" s="46"/>
      <c r="H1131" s="46"/>
    </row>
    <row r="1132" spans="1:8">
      <c r="A1132" s="70"/>
      <c r="B1132" s="270" t="s">
        <v>512</v>
      </c>
      <c r="C1132" s="268"/>
      <c r="D1132" s="266"/>
      <c r="E1132" s="45"/>
      <c r="F1132" s="46"/>
      <c r="G1132" s="46"/>
      <c r="H1132" s="46"/>
    </row>
    <row r="1133" spans="1:8">
      <c r="A1133" s="70"/>
      <c r="B1133" s="271" t="s">
        <v>513</v>
      </c>
      <c r="D1133" s="266"/>
      <c r="E1133" s="45"/>
      <c r="F1133" s="46"/>
      <c r="G1133" s="46"/>
      <c r="H1133" s="46"/>
    </row>
    <row r="1134" spans="1:8">
      <c r="A1134" s="70"/>
      <c r="B1134" s="271" t="s">
        <v>514</v>
      </c>
      <c r="C1134" s="272"/>
      <c r="D1134" s="76"/>
      <c r="E1134" s="45"/>
      <c r="F1134" s="46"/>
      <c r="G1134" s="46"/>
      <c r="H1134" s="46"/>
    </row>
    <row r="1135" spans="1:8">
      <c r="A1135" s="70"/>
      <c r="B1135" s="271" t="s">
        <v>515</v>
      </c>
      <c r="C1135" s="272"/>
      <c r="D1135" s="269"/>
      <c r="E1135" s="45"/>
      <c r="F1135" s="46"/>
      <c r="G1135" s="46"/>
      <c r="H1135" s="46"/>
    </row>
    <row r="1136" spans="1:8">
      <c r="A1136" s="70"/>
      <c r="B1136" s="271" t="s">
        <v>516</v>
      </c>
      <c r="C1136" s="272"/>
      <c r="D1136" s="76"/>
      <c r="E1136" s="45"/>
      <c r="F1136" s="46"/>
      <c r="G1136" s="46"/>
      <c r="H1136" s="46"/>
    </row>
    <row r="1137" spans="1:8">
      <c r="A1137" s="70"/>
      <c r="B1137" s="271" t="s">
        <v>517</v>
      </c>
      <c r="C1137" s="272"/>
      <c r="D1137" s="266"/>
      <c r="E1137" s="45"/>
      <c r="F1137" s="46"/>
      <c r="G1137" s="46"/>
      <c r="H1137" s="46"/>
    </row>
    <row r="1138" spans="1:8">
      <c r="A1138" s="70"/>
      <c r="B1138" s="273" t="s">
        <v>518</v>
      </c>
      <c r="C1138" s="272"/>
      <c r="D1138" s="266"/>
      <c r="E1138" s="23"/>
      <c r="F1138" s="46"/>
      <c r="G1138" s="46"/>
      <c r="H1138" s="46"/>
    </row>
    <row r="1139" spans="1:8">
      <c r="A1139" s="70"/>
      <c r="B1139" s="271" t="s">
        <v>519</v>
      </c>
      <c r="C1139" s="272"/>
      <c r="D1139" s="258"/>
      <c r="E1139" s="23"/>
      <c r="F1139" s="46"/>
      <c r="G1139" s="46"/>
      <c r="H1139" s="46"/>
    </row>
    <row r="1140" spans="1:8">
      <c r="A1140" s="70"/>
      <c r="B1140" s="271" t="s">
        <v>520</v>
      </c>
      <c r="C1140" s="272"/>
      <c r="D1140" s="258"/>
      <c r="E1140" s="23"/>
      <c r="F1140" s="46"/>
      <c r="G1140" s="46"/>
      <c r="H1140" s="46"/>
    </row>
    <row r="1141" spans="1:8">
      <c r="A1141" s="70"/>
      <c r="B1141" s="271" t="s">
        <v>521</v>
      </c>
      <c r="C1141" s="272"/>
      <c r="D1141" s="258"/>
      <c r="E1141" s="23"/>
      <c r="F1141" s="46"/>
      <c r="G1141" s="46"/>
      <c r="H1141" s="46"/>
    </row>
    <row r="1142" spans="1:8">
      <c r="A1142" s="70"/>
      <c r="B1142" s="271" t="s">
        <v>522</v>
      </c>
      <c r="C1142" s="272"/>
      <c r="D1142" s="269"/>
      <c r="E1142" s="45"/>
      <c r="F1142" s="46"/>
      <c r="G1142" s="46"/>
      <c r="H1142" s="46"/>
    </row>
    <row r="1143" spans="1:8">
      <c r="A1143" s="70"/>
      <c r="B1143" s="273" t="s">
        <v>523</v>
      </c>
      <c r="C1143" s="272"/>
      <c r="D1143" s="266"/>
      <c r="E1143" s="23"/>
      <c r="F1143" s="46"/>
      <c r="G1143" s="46"/>
      <c r="H1143" s="46"/>
    </row>
    <row r="1144" spans="1:8">
      <c r="A1144" s="70"/>
      <c r="B1144" s="273" t="s">
        <v>524</v>
      </c>
      <c r="C1144" s="272"/>
      <c r="D1144" s="266"/>
      <c r="E1144" s="23"/>
      <c r="F1144" s="46"/>
      <c r="G1144" s="46"/>
      <c r="H1144" s="46"/>
    </row>
    <row r="1145" spans="1:8">
      <c r="A1145" s="70"/>
      <c r="B1145" s="273" t="s">
        <v>525</v>
      </c>
      <c r="C1145" s="272"/>
      <c r="D1145" s="266"/>
      <c r="E1145" s="23"/>
      <c r="F1145" s="46"/>
      <c r="G1145" s="46"/>
      <c r="H1145" s="46"/>
    </row>
    <row r="1146" spans="1:8" ht="23.25">
      <c r="A1146" s="70"/>
      <c r="B1146" s="273" t="s">
        <v>526</v>
      </c>
      <c r="C1146" s="272"/>
      <c r="D1146" s="266"/>
      <c r="E1146" s="23"/>
      <c r="F1146" s="46"/>
      <c r="G1146" s="46"/>
      <c r="H1146" s="46"/>
    </row>
    <row r="1147" spans="1:8" ht="23.25">
      <c r="A1147" s="70"/>
      <c r="B1147" s="273" t="s">
        <v>527</v>
      </c>
      <c r="C1147" s="272"/>
      <c r="D1147" s="266"/>
      <c r="E1147" s="23"/>
      <c r="F1147" s="46"/>
      <c r="G1147" s="46"/>
      <c r="H1147" s="46"/>
    </row>
    <row r="1148" spans="1:8" ht="23.25">
      <c r="A1148" s="70"/>
      <c r="B1148" s="273" t="s">
        <v>528</v>
      </c>
      <c r="C1148" s="272"/>
      <c r="D1148" s="79"/>
      <c r="E1148" s="23"/>
      <c r="F1148" s="46"/>
      <c r="G1148" s="46"/>
      <c r="H1148" s="46"/>
    </row>
    <row r="1149" spans="1:8">
      <c r="A1149" s="70"/>
      <c r="B1149" s="271" t="s">
        <v>529</v>
      </c>
      <c r="C1149" s="272"/>
      <c r="D1149" s="269"/>
      <c r="E1149" s="45"/>
      <c r="F1149" s="46"/>
      <c r="G1149" s="46"/>
      <c r="H1149" s="46"/>
    </row>
    <row r="1150" spans="1:8">
      <c r="A1150" s="70"/>
      <c r="B1150" s="274"/>
      <c r="C1150" s="272"/>
      <c r="D1150" s="266"/>
      <c r="E1150" s="23"/>
      <c r="F1150" s="46"/>
      <c r="G1150" s="46"/>
      <c r="H1150" s="46"/>
    </row>
    <row r="1151" spans="1:8">
      <c r="A1151" s="70">
        <v>111</v>
      </c>
      <c r="B1151" s="267" t="s">
        <v>530</v>
      </c>
      <c r="C1151" s="275"/>
      <c r="D1151" s="269" t="s">
        <v>473</v>
      </c>
      <c r="E1151" s="23">
        <v>10</v>
      </c>
      <c r="F1151" s="46"/>
      <c r="G1151" s="46"/>
      <c r="H1151" s="46"/>
    </row>
    <row r="1152" spans="1:8">
      <c r="A1152" s="70"/>
      <c r="B1152" s="267" t="s">
        <v>531</v>
      </c>
      <c r="C1152" s="275"/>
      <c r="D1152" s="266"/>
      <c r="E1152" s="23"/>
      <c r="F1152" s="46"/>
      <c r="G1152" s="46"/>
      <c r="H1152" s="46"/>
    </row>
    <row r="1153" spans="1:8">
      <c r="A1153" s="70"/>
      <c r="B1153" s="270" t="s">
        <v>532</v>
      </c>
      <c r="C1153" s="275"/>
      <c r="D1153" s="266"/>
      <c r="E1153" s="23"/>
      <c r="F1153" s="46"/>
      <c r="G1153" s="46"/>
      <c r="H1153" s="46"/>
    </row>
    <row r="1154" spans="1:8">
      <c r="A1154" s="70"/>
      <c r="B1154" s="273" t="s">
        <v>533</v>
      </c>
      <c r="C1154" s="272"/>
      <c r="D1154" s="266"/>
      <c r="E1154" s="23"/>
      <c r="F1154" s="46"/>
      <c r="G1154" s="46"/>
      <c r="H1154" s="46"/>
    </row>
    <row r="1155" spans="1:8">
      <c r="A1155" s="70"/>
      <c r="B1155" s="273" t="s">
        <v>534</v>
      </c>
      <c r="C1155" s="272"/>
      <c r="D1155" s="266"/>
      <c r="E1155" s="23"/>
      <c r="F1155" s="46"/>
      <c r="G1155" s="46"/>
      <c r="H1155" s="46"/>
    </row>
    <row r="1156" spans="1:8">
      <c r="A1156" s="70"/>
      <c r="B1156" s="273" t="s">
        <v>535</v>
      </c>
      <c r="C1156" s="272"/>
      <c r="D1156" s="79"/>
      <c r="E1156" s="276"/>
      <c r="F1156" s="46"/>
      <c r="G1156" s="46"/>
      <c r="H1156" s="46"/>
    </row>
    <row r="1157" spans="1:8">
      <c r="A1157" s="70"/>
      <c r="B1157" s="273" t="s">
        <v>536</v>
      </c>
      <c r="C1157" s="272"/>
      <c r="D1157" s="269"/>
      <c r="E1157" s="45"/>
      <c r="F1157" s="46"/>
      <c r="G1157" s="46"/>
      <c r="H1157" s="46"/>
    </row>
    <row r="1158" spans="1:8">
      <c r="A1158" s="70"/>
      <c r="B1158" s="273" t="s">
        <v>537</v>
      </c>
      <c r="C1158" s="272"/>
      <c r="D1158" s="266"/>
      <c r="E1158" s="23"/>
      <c r="F1158" s="46"/>
      <c r="G1158" s="46"/>
      <c r="H1158" s="46"/>
    </row>
    <row r="1159" spans="1:8">
      <c r="A1159" s="70"/>
      <c r="B1159" s="271"/>
      <c r="C1159" s="272"/>
      <c r="D1159" s="266"/>
      <c r="E1159" s="23"/>
      <c r="F1159" s="46"/>
      <c r="G1159" s="46"/>
      <c r="H1159" s="46"/>
    </row>
    <row r="1160" spans="1:8" ht="24.75">
      <c r="A1160" s="70">
        <v>112</v>
      </c>
      <c r="B1160" s="277" t="s">
        <v>538</v>
      </c>
      <c r="C1160" s="272"/>
      <c r="D1160" s="269" t="s">
        <v>473</v>
      </c>
      <c r="E1160" s="23">
        <v>10</v>
      </c>
      <c r="F1160" s="46"/>
      <c r="G1160" s="46"/>
      <c r="H1160" s="46"/>
    </row>
    <row r="1161" spans="1:8">
      <c r="A1161" s="70"/>
      <c r="B1161" s="270" t="s">
        <v>532</v>
      </c>
      <c r="C1161" s="272"/>
      <c r="D1161" s="266"/>
      <c r="E1161" s="23"/>
      <c r="F1161" s="46"/>
      <c r="G1161" s="46"/>
      <c r="H1161" s="46"/>
    </row>
    <row r="1162" spans="1:8">
      <c r="A1162" s="70"/>
      <c r="B1162" s="273" t="s">
        <v>539</v>
      </c>
      <c r="C1162" s="272"/>
      <c r="D1162" s="266"/>
      <c r="E1162" s="23"/>
      <c r="F1162" s="46"/>
      <c r="G1162" s="46"/>
      <c r="H1162" s="46"/>
    </row>
    <row r="1163" spans="1:8">
      <c r="A1163" s="70"/>
      <c r="B1163" s="273" t="s">
        <v>540</v>
      </c>
      <c r="C1163" s="272"/>
      <c r="D1163" s="266"/>
      <c r="E1163" s="23"/>
      <c r="F1163" s="46"/>
      <c r="G1163" s="46"/>
      <c r="H1163" s="46"/>
    </row>
    <row r="1164" spans="1:8">
      <c r="A1164" s="70"/>
      <c r="B1164" s="273" t="s">
        <v>541</v>
      </c>
      <c r="C1164" s="272"/>
      <c r="D1164" s="266"/>
      <c r="E1164" s="23"/>
      <c r="F1164" s="46"/>
      <c r="G1164" s="46"/>
      <c r="H1164" s="46"/>
    </row>
    <row r="1165" spans="1:8">
      <c r="A1165" s="70"/>
      <c r="B1165" s="273" t="s">
        <v>542</v>
      </c>
      <c r="C1165" s="272"/>
      <c r="D1165" s="266"/>
      <c r="E1165" s="23"/>
      <c r="F1165" s="46"/>
      <c r="G1165" s="46"/>
      <c r="H1165" s="46"/>
    </row>
    <row r="1166" spans="1:8">
      <c r="A1166" s="70"/>
      <c r="B1166" s="273" t="s">
        <v>543</v>
      </c>
      <c r="C1166" s="272"/>
      <c r="D1166" s="266"/>
      <c r="E1166" s="23"/>
      <c r="F1166" s="46"/>
      <c r="G1166" s="46"/>
      <c r="H1166" s="46"/>
    </row>
    <row r="1167" spans="1:8">
      <c r="A1167" s="70"/>
      <c r="B1167" s="273" t="s">
        <v>544</v>
      </c>
      <c r="C1167" s="272"/>
      <c r="D1167" s="266"/>
      <c r="E1167" s="23"/>
      <c r="F1167" s="46"/>
      <c r="G1167" s="46"/>
      <c r="H1167" s="46"/>
    </row>
    <row r="1168" spans="1:8" ht="23.25">
      <c r="A1168" s="70"/>
      <c r="B1168" s="273" t="s">
        <v>545</v>
      </c>
      <c r="C1168" s="272"/>
      <c r="D1168" s="266"/>
      <c r="E1168" s="23"/>
      <c r="F1168" s="46"/>
      <c r="G1168" s="46"/>
      <c r="H1168" s="46"/>
    </row>
    <row r="1169" spans="1:8">
      <c r="A1169" s="70"/>
      <c r="B1169" s="271"/>
      <c r="C1169" s="272"/>
      <c r="D1169" s="266"/>
      <c r="E1169" s="23"/>
      <c r="F1169" s="46"/>
      <c r="G1169" s="46"/>
      <c r="H1169" s="46"/>
    </row>
    <row r="1170" spans="1:8">
      <c r="A1170" s="70">
        <v>113</v>
      </c>
      <c r="B1170" s="277" t="s">
        <v>546</v>
      </c>
      <c r="C1170" s="61"/>
      <c r="D1170" s="269" t="s">
        <v>473</v>
      </c>
      <c r="E1170" s="23">
        <v>10</v>
      </c>
      <c r="F1170" s="46"/>
      <c r="G1170" s="46"/>
      <c r="H1170" s="46"/>
    </row>
    <row r="1171" spans="1:8">
      <c r="A1171" s="70"/>
      <c r="B1171" s="270" t="s">
        <v>532</v>
      </c>
      <c r="C1171" s="272"/>
      <c r="D1171" s="266"/>
      <c r="E1171" s="23"/>
      <c r="F1171" s="46"/>
      <c r="G1171" s="46"/>
      <c r="H1171" s="46"/>
    </row>
    <row r="1172" spans="1:8">
      <c r="A1172" s="70"/>
      <c r="B1172" s="273" t="s">
        <v>547</v>
      </c>
      <c r="C1172" s="272"/>
      <c r="D1172" s="266"/>
      <c r="E1172" s="23"/>
      <c r="F1172" s="46"/>
      <c r="G1172" s="46"/>
      <c r="H1172" s="46"/>
    </row>
    <row r="1173" spans="1:8">
      <c r="A1173" s="70"/>
      <c r="B1173" s="273" t="s">
        <v>548</v>
      </c>
      <c r="C1173" s="272"/>
      <c r="D1173" s="266"/>
      <c r="E1173" s="23"/>
      <c r="F1173" s="46"/>
      <c r="G1173" s="46"/>
      <c r="H1173" s="46"/>
    </row>
    <row r="1174" spans="1:8">
      <c r="A1174" s="70"/>
      <c r="B1174" s="273" t="s">
        <v>549</v>
      </c>
      <c r="C1174" s="272"/>
      <c r="D1174" s="266"/>
      <c r="E1174" s="23"/>
      <c r="F1174" s="46"/>
      <c r="G1174" s="46"/>
      <c r="H1174" s="46"/>
    </row>
    <row r="1175" spans="1:8">
      <c r="A1175" s="70"/>
      <c r="B1175" s="273" t="s">
        <v>550</v>
      </c>
      <c r="C1175" s="272"/>
      <c r="D1175" s="266"/>
      <c r="E1175" s="23"/>
      <c r="F1175" s="46"/>
      <c r="G1175" s="46"/>
      <c r="H1175" s="46"/>
    </row>
    <row r="1176" spans="1:8">
      <c r="A1176" s="70"/>
      <c r="B1176" s="273" t="s">
        <v>551</v>
      </c>
      <c r="C1176" s="272"/>
      <c r="D1176" s="266"/>
      <c r="E1176" s="23"/>
      <c r="F1176" s="46"/>
      <c r="G1176" s="46"/>
      <c r="H1176" s="46"/>
    </row>
    <row r="1177" spans="1:8">
      <c r="A1177" s="70"/>
      <c r="B1177" s="273" t="s">
        <v>552</v>
      </c>
      <c r="C1177" s="272"/>
      <c r="D1177" s="266"/>
      <c r="E1177" s="23"/>
      <c r="F1177" s="46"/>
      <c r="G1177" s="46"/>
      <c r="H1177" s="46"/>
    </row>
    <row r="1178" spans="1:8">
      <c r="A1178" s="70"/>
      <c r="B1178" s="273" t="s">
        <v>553</v>
      </c>
      <c r="C1178" s="272"/>
      <c r="D1178" s="266"/>
      <c r="E1178" s="23"/>
      <c r="F1178" s="46"/>
      <c r="G1178" s="46"/>
      <c r="H1178" s="46"/>
    </row>
    <row r="1179" spans="1:8">
      <c r="A1179" s="70"/>
      <c r="B1179" s="273" t="s">
        <v>554</v>
      </c>
      <c r="C1179" s="272"/>
      <c r="D1179" s="266"/>
      <c r="E1179" s="23"/>
      <c r="F1179" s="46"/>
      <c r="G1179" s="46"/>
      <c r="H1179" s="46"/>
    </row>
    <row r="1180" spans="1:8">
      <c r="A1180" s="70"/>
      <c r="B1180" s="273"/>
      <c r="C1180" s="272"/>
      <c r="D1180" s="266"/>
      <c r="E1180" s="23"/>
      <c r="F1180" s="46"/>
      <c r="G1180" s="46"/>
      <c r="H1180" s="46"/>
    </row>
    <row r="1181" spans="1:8">
      <c r="A1181" s="70">
        <v>114</v>
      </c>
      <c r="B1181" s="277" t="s">
        <v>555</v>
      </c>
      <c r="C1181" s="278"/>
      <c r="D1181" s="269" t="s">
        <v>473</v>
      </c>
      <c r="E1181" s="23">
        <v>10</v>
      </c>
      <c r="F1181" s="46"/>
      <c r="G1181" s="46"/>
      <c r="H1181" s="46"/>
    </row>
    <row r="1182" spans="1:8">
      <c r="A1182" s="70"/>
      <c r="B1182" s="270" t="s">
        <v>532</v>
      </c>
      <c r="C1182" s="279"/>
      <c r="D1182" s="183"/>
      <c r="E1182" s="12"/>
      <c r="F1182" s="46"/>
      <c r="G1182" s="46"/>
      <c r="H1182" s="46"/>
    </row>
    <row r="1183" spans="1:8">
      <c r="A1183" s="70"/>
      <c r="B1183" s="273" t="s">
        <v>556</v>
      </c>
      <c r="C1183" s="61"/>
      <c r="D1183" s="266"/>
      <c r="E1183" s="23"/>
      <c r="F1183" s="46"/>
      <c r="G1183" s="46"/>
      <c r="H1183" s="46"/>
    </row>
    <row r="1184" spans="1:8">
      <c r="A1184" s="70"/>
      <c r="B1184" s="273" t="s">
        <v>557</v>
      </c>
      <c r="C1184" s="272"/>
      <c r="D1184" s="266"/>
      <c r="E1184" s="23"/>
      <c r="F1184" s="46"/>
      <c r="G1184" s="46"/>
      <c r="H1184" s="46"/>
    </row>
    <row r="1185" spans="1:8">
      <c r="A1185" s="70"/>
      <c r="B1185" s="273" t="s">
        <v>558</v>
      </c>
      <c r="C1185" s="272"/>
      <c r="D1185" s="266"/>
      <c r="E1185" s="23"/>
      <c r="F1185" s="46"/>
      <c r="G1185" s="46"/>
      <c r="H1185" s="46"/>
    </row>
    <row r="1186" spans="1:8">
      <c r="A1186" s="70"/>
      <c r="B1186" s="273" t="s">
        <v>559</v>
      </c>
      <c r="C1186" s="272"/>
      <c r="D1186" s="266"/>
      <c r="E1186" s="23"/>
      <c r="F1186" s="46"/>
      <c r="G1186" s="46"/>
      <c r="H1186" s="46"/>
    </row>
    <row r="1187" spans="1:8">
      <c r="A1187" s="70"/>
      <c r="B1187" s="273" t="s">
        <v>560</v>
      </c>
      <c r="C1187" s="272"/>
      <c r="D1187" s="266"/>
      <c r="E1187" s="23"/>
      <c r="F1187" s="46"/>
      <c r="G1187" s="46"/>
      <c r="H1187" s="46"/>
    </row>
    <row r="1188" spans="1:8">
      <c r="A1188" s="70"/>
      <c r="B1188" s="273" t="s">
        <v>561</v>
      </c>
      <c r="C1188" s="272"/>
      <c r="D1188" s="266"/>
      <c r="E1188" s="23"/>
      <c r="F1188" s="46"/>
      <c r="G1188" s="46"/>
      <c r="H1188" s="46"/>
    </row>
    <row r="1189" spans="1:8">
      <c r="A1189" s="70"/>
      <c r="B1189" s="273" t="s">
        <v>562</v>
      </c>
      <c r="C1189" s="272"/>
      <c r="D1189" s="266"/>
      <c r="E1189" s="23"/>
      <c r="F1189" s="46"/>
      <c r="G1189" s="46"/>
      <c r="H1189" s="46"/>
    </row>
    <row r="1190" spans="1:8">
      <c r="A1190" s="70"/>
      <c r="B1190" s="273" t="s">
        <v>563</v>
      </c>
      <c r="C1190" s="272"/>
      <c r="D1190" s="266"/>
      <c r="E1190" s="23"/>
      <c r="F1190" s="46"/>
      <c r="G1190" s="46"/>
      <c r="H1190" s="46"/>
    </row>
    <row r="1191" spans="1:8">
      <c r="A1191" s="280"/>
      <c r="B1191" s="281"/>
      <c r="C1191" s="279"/>
      <c r="D1191" s="183"/>
      <c r="E1191" s="12"/>
      <c r="F1191" s="46"/>
      <c r="G1191" s="46"/>
      <c r="H1191" s="46"/>
    </row>
    <row r="1192" spans="1:8" ht="24.75">
      <c r="A1192" s="70">
        <v>115</v>
      </c>
      <c r="B1192" s="282" t="s">
        <v>564</v>
      </c>
      <c r="C1192" s="272"/>
      <c r="D1192" s="269" t="s">
        <v>473</v>
      </c>
      <c r="E1192" s="23">
        <v>10</v>
      </c>
      <c r="F1192" s="46"/>
      <c r="G1192" s="46"/>
      <c r="H1192" s="46"/>
    </row>
    <row r="1193" spans="1:8">
      <c r="A1193" s="70"/>
      <c r="B1193" s="270" t="s">
        <v>532</v>
      </c>
      <c r="C1193" s="272"/>
      <c r="D1193" s="266"/>
      <c r="E1193" s="23"/>
      <c r="F1193" s="46"/>
      <c r="G1193" s="46"/>
      <c r="H1193" s="46"/>
    </row>
    <row r="1194" spans="1:8">
      <c r="A1194" s="70"/>
      <c r="B1194" s="283" t="s">
        <v>565</v>
      </c>
      <c r="C1194" s="272"/>
      <c r="D1194" s="266"/>
      <c r="E1194" s="23"/>
      <c r="F1194" s="46"/>
      <c r="G1194" s="46"/>
      <c r="H1194" s="46"/>
    </row>
    <row r="1195" spans="1:8">
      <c r="A1195" s="70"/>
      <c r="B1195" s="283" t="s">
        <v>556</v>
      </c>
      <c r="C1195" s="272"/>
      <c r="D1195" s="266"/>
      <c r="E1195" s="23"/>
      <c r="F1195" s="46"/>
      <c r="G1195" s="46"/>
      <c r="H1195" s="46"/>
    </row>
    <row r="1196" spans="1:8">
      <c r="A1196" s="70"/>
      <c r="B1196" s="283" t="s">
        <v>557</v>
      </c>
      <c r="C1196" s="272"/>
      <c r="D1196" s="266"/>
      <c r="E1196" s="23"/>
      <c r="F1196" s="46"/>
      <c r="G1196" s="46"/>
      <c r="H1196" s="46"/>
    </row>
    <row r="1197" spans="1:8">
      <c r="A1197" s="70"/>
      <c r="B1197" s="283" t="s">
        <v>558</v>
      </c>
      <c r="C1197" s="272"/>
      <c r="D1197" s="266"/>
      <c r="E1197" s="23"/>
      <c r="F1197" s="46"/>
      <c r="G1197" s="46"/>
      <c r="H1197" s="46"/>
    </row>
    <row r="1198" spans="1:8">
      <c r="A1198" s="70"/>
      <c r="B1198" s="283" t="s">
        <v>559</v>
      </c>
      <c r="C1198" s="272"/>
      <c r="D1198" s="266"/>
      <c r="E1198" s="23"/>
      <c r="F1198" s="46"/>
      <c r="G1198" s="46"/>
      <c r="H1198" s="46"/>
    </row>
    <row r="1199" spans="1:8">
      <c r="A1199" s="70"/>
      <c r="B1199" s="283" t="s">
        <v>566</v>
      </c>
      <c r="C1199" s="272"/>
      <c r="D1199" s="266"/>
      <c r="E1199" s="23"/>
      <c r="F1199" s="46"/>
      <c r="G1199" s="46"/>
      <c r="H1199" s="46"/>
    </row>
    <row r="1200" spans="1:8">
      <c r="A1200" s="70"/>
      <c r="B1200" s="283" t="s">
        <v>560</v>
      </c>
      <c r="C1200" s="272"/>
      <c r="D1200" s="266"/>
      <c r="E1200" s="23"/>
      <c r="F1200" s="46"/>
      <c r="G1200" s="46"/>
      <c r="H1200" s="46"/>
    </row>
    <row r="1201" spans="1:8">
      <c r="A1201" s="70"/>
      <c r="B1201" s="283" t="s">
        <v>561</v>
      </c>
      <c r="C1201" s="272"/>
      <c r="D1201" s="266"/>
      <c r="E1201" s="23"/>
      <c r="F1201" s="46"/>
      <c r="G1201" s="46"/>
      <c r="H1201" s="46"/>
    </row>
    <row r="1202" spans="1:8">
      <c r="A1202" s="70"/>
      <c r="B1202" s="283" t="s">
        <v>562</v>
      </c>
      <c r="C1202" s="272"/>
      <c r="D1202" s="266"/>
      <c r="E1202" s="23"/>
      <c r="F1202" s="46"/>
      <c r="G1202" s="46"/>
      <c r="H1202" s="46"/>
    </row>
    <row r="1203" spans="1:8">
      <c r="A1203" s="70"/>
      <c r="B1203" s="283" t="s">
        <v>563</v>
      </c>
      <c r="C1203" s="272"/>
      <c r="D1203" s="266"/>
      <c r="E1203" s="23"/>
      <c r="F1203" s="46"/>
      <c r="G1203" s="46"/>
      <c r="H1203" s="46"/>
    </row>
    <row r="1204" spans="1:8">
      <c r="A1204" s="70"/>
      <c r="B1204" s="283"/>
      <c r="C1204" s="272"/>
      <c r="D1204" s="266"/>
      <c r="E1204" s="23"/>
      <c r="F1204" s="46"/>
      <c r="G1204" s="46"/>
      <c r="H1204" s="46"/>
    </row>
    <row r="1205" spans="1:8" ht="24.75">
      <c r="A1205" s="70">
        <v>116</v>
      </c>
      <c r="B1205" s="282" t="s">
        <v>567</v>
      </c>
      <c r="C1205" s="272"/>
      <c r="D1205" s="269" t="s">
        <v>473</v>
      </c>
      <c r="E1205" s="23">
        <v>10</v>
      </c>
      <c r="F1205" s="46"/>
      <c r="G1205" s="46"/>
      <c r="H1205" s="46"/>
    </row>
    <row r="1206" spans="1:8">
      <c r="A1206" s="70"/>
      <c r="B1206" s="270" t="s">
        <v>532</v>
      </c>
      <c r="C1206" s="272"/>
      <c r="D1206" s="266"/>
      <c r="E1206" s="23"/>
      <c r="F1206" s="46"/>
      <c r="G1206" s="46"/>
      <c r="H1206" s="46"/>
    </row>
    <row r="1207" spans="1:8" ht="23.25">
      <c r="A1207" s="70"/>
      <c r="B1207" s="283" t="s">
        <v>568</v>
      </c>
      <c r="C1207" s="272"/>
      <c r="D1207" s="266"/>
      <c r="E1207" s="23"/>
      <c r="F1207" s="46"/>
      <c r="G1207" s="46"/>
      <c r="H1207" s="46"/>
    </row>
    <row r="1208" spans="1:8" ht="23.25">
      <c r="A1208" s="70"/>
      <c r="B1208" s="283" t="s">
        <v>569</v>
      </c>
      <c r="C1208" s="272"/>
      <c r="D1208" s="266"/>
      <c r="E1208" s="23"/>
      <c r="F1208" s="46"/>
      <c r="G1208" s="46"/>
      <c r="H1208" s="46"/>
    </row>
    <row r="1209" spans="1:8" ht="23.25">
      <c r="A1209" s="70"/>
      <c r="B1209" s="283" t="s">
        <v>570</v>
      </c>
      <c r="C1209" s="272"/>
      <c r="D1209" s="266"/>
      <c r="E1209" s="23"/>
      <c r="F1209" s="46"/>
      <c r="G1209" s="46"/>
      <c r="H1209" s="46"/>
    </row>
    <row r="1210" spans="1:8" ht="23.25">
      <c r="A1210" s="70"/>
      <c r="B1210" s="283" t="s">
        <v>571</v>
      </c>
      <c r="C1210" s="272"/>
      <c r="D1210" s="266"/>
      <c r="E1210" s="23"/>
      <c r="F1210" s="46"/>
      <c r="G1210" s="46"/>
      <c r="H1210" s="46"/>
    </row>
    <row r="1211" spans="1:8" ht="23.25">
      <c r="A1211" s="70"/>
      <c r="B1211" s="283" t="s">
        <v>572</v>
      </c>
      <c r="C1211" s="272"/>
      <c r="D1211" s="266"/>
      <c r="E1211" s="23"/>
      <c r="F1211" s="46"/>
      <c r="G1211" s="46"/>
      <c r="H1211" s="46"/>
    </row>
    <row r="1212" spans="1:8" ht="23.25">
      <c r="A1212" s="70"/>
      <c r="B1212" s="283" t="s">
        <v>573</v>
      </c>
      <c r="C1212" s="272"/>
      <c r="D1212" s="266"/>
      <c r="E1212" s="23"/>
      <c r="F1212" s="46"/>
      <c r="G1212" s="46"/>
      <c r="H1212" s="46"/>
    </row>
    <row r="1213" spans="1:8" ht="23.25">
      <c r="A1213" s="70"/>
      <c r="B1213" s="283" t="s">
        <v>574</v>
      </c>
      <c r="C1213" s="272"/>
      <c r="D1213" s="266"/>
      <c r="E1213" s="23"/>
      <c r="F1213" s="46"/>
      <c r="G1213" s="46"/>
      <c r="H1213" s="46"/>
    </row>
    <row r="1214" spans="1:8" ht="23.25">
      <c r="A1214" s="70"/>
      <c r="B1214" s="283" t="s">
        <v>575</v>
      </c>
      <c r="C1214" s="272"/>
      <c r="D1214" s="266"/>
      <c r="E1214" s="23"/>
      <c r="F1214" s="46"/>
      <c r="G1214" s="46"/>
      <c r="H1214" s="46"/>
    </row>
    <row r="1215" spans="1:8" ht="23.25">
      <c r="A1215" s="70"/>
      <c r="B1215" s="283" t="s">
        <v>576</v>
      </c>
      <c r="C1215" s="272"/>
      <c r="D1215" s="266"/>
      <c r="E1215" s="23"/>
      <c r="F1215" s="46"/>
      <c r="G1215" s="46"/>
      <c r="H1215" s="46"/>
    </row>
    <row r="1216" spans="1:8" ht="23.25">
      <c r="A1216" s="70"/>
      <c r="B1216" s="283" t="s">
        <v>577</v>
      </c>
      <c r="C1216" s="272"/>
      <c r="D1216" s="266"/>
      <c r="E1216" s="23"/>
      <c r="F1216" s="46"/>
      <c r="G1216" s="46"/>
      <c r="H1216" s="46"/>
    </row>
    <row r="1217" spans="1:8" ht="23.25">
      <c r="A1217" s="70"/>
      <c r="B1217" s="283" t="s">
        <v>578</v>
      </c>
      <c r="C1217" s="272"/>
      <c r="D1217" s="266"/>
      <c r="E1217" s="23"/>
      <c r="F1217" s="46"/>
      <c r="G1217" s="46"/>
      <c r="H1217" s="46"/>
    </row>
    <row r="1218" spans="1:8" ht="23.25">
      <c r="A1218" s="70"/>
      <c r="B1218" s="283" t="s">
        <v>579</v>
      </c>
      <c r="C1218" s="272"/>
      <c r="D1218" s="266"/>
      <c r="E1218" s="23"/>
      <c r="F1218" s="46"/>
      <c r="G1218" s="46"/>
      <c r="H1218" s="46"/>
    </row>
    <row r="1219" spans="1:8" ht="23.25">
      <c r="A1219" s="70"/>
      <c r="B1219" s="283" t="s">
        <v>580</v>
      </c>
      <c r="C1219" s="272"/>
      <c r="D1219" s="266"/>
      <c r="E1219" s="23"/>
      <c r="F1219" s="46"/>
      <c r="G1219" s="46"/>
      <c r="H1219" s="46"/>
    </row>
    <row r="1220" spans="1:8" ht="23.25">
      <c r="A1220" s="70"/>
      <c r="B1220" s="283" t="s">
        <v>581</v>
      </c>
      <c r="C1220" s="272"/>
      <c r="D1220" s="266"/>
      <c r="E1220" s="23"/>
      <c r="F1220" s="46"/>
      <c r="G1220" s="46"/>
      <c r="H1220" s="46"/>
    </row>
    <row r="1221" spans="1:8">
      <c r="A1221" s="70"/>
      <c r="B1221" s="283"/>
      <c r="C1221" s="272"/>
      <c r="D1221" s="266"/>
      <c r="E1221" s="23"/>
      <c r="F1221" s="46"/>
      <c r="G1221" s="46"/>
      <c r="H1221" s="46"/>
    </row>
    <row r="1222" spans="1:8">
      <c r="A1222" s="70">
        <v>117</v>
      </c>
      <c r="B1222" s="282" t="s">
        <v>582</v>
      </c>
      <c r="C1222" s="272"/>
      <c r="D1222" s="269" t="s">
        <v>473</v>
      </c>
      <c r="E1222" s="23">
        <v>10</v>
      </c>
      <c r="F1222" s="46"/>
      <c r="G1222" s="46"/>
      <c r="H1222" s="46"/>
    </row>
    <row r="1223" spans="1:8">
      <c r="A1223" s="70"/>
      <c r="B1223" s="270" t="s">
        <v>532</v>
      </c>
      <c r="C1223" s="272"/>
      <c r="D1223" s="266"/>
      <c r="E1223" s="23"/>
      <c r="F1223" s="46"/>
      <c r="G1223" s="46"/>
      <c r="H1223" s="46"/>
    </row>
    <row r="1224" spans="1:8" ht="23.25">
      <c r="A1224" s="70"/>
      <c r="B1224" s="283" t="s">
        <v>583</v>
      </c>
      <c r="C1224" s="272"/>
      <c r="D1224" s="266"/>
      <c r="E1224" s="23"/>
      <c r="F1224" s="46"/>
      <c r="G1224" s="46"/>
      <c r="H1224" s="46"/>
    </row>
    <row r="1225" spans="1:8" ht="23.25">
      <c r="A1225" s="70"/>
      <c r="B1225" s="283" t="s">
        <v>584</v>
      </c>
      <c r="C1225" s="272"/>
      <c r="D1225" s="266"/>
      <c r="E1225" s="23"/>
      <c r="F1225" s="46"/>
      <c r="G1225" s="46"/>
      <c r="H1225" s="46"/>
    </row>
    <row r="1226" spans="1:8" ht="23.25">
      <c r="A1226" s="70"/>
      <c r="B1226" s="283" t="s">
        <v>585</v>
      </c>
      <c r="C1226" s="272"/>
      <c r="D1226" s="266"/>
      <c r="E1226" s="23"/>
      <c r="F1226" s="46"/>
      <c r="G1226" s="46"/>
      <c r="H1226" s="46"/>
    </row>
    <row r="1227" spans="1:8" ht="23.25">
      <c r="A1227" s="70"/>
      <c r="B1227" s="283" t="s">
        <v>586</v>
      </c>
      <c r="C1227" s="272"/>
      <c r="D1227" s="266"/>
      <c r="E1227" s="23"/>
      <c r="F1227" s="46"/>
      <c r="G1227" s="46"/>
      <c r="H1227" s="46"/>
    </row>
    <row r="1228" spans="1:8" ht="23.25">
      <c r="A1228" s="70"/>
      <c r="B1228" s="283" t="s">
        <v>587</v>
      </c>
      <c r="C1228" s="272"/>
      <c r="D1228" s="266"/>
      <c r="E1228" s="23"/>
      <c r="F1228" s="46"/>
      <c r="G1228" s="46"/>
      <c r="H1228" s="46"/>
    </row>
    <row r="1229" spans="1:8" ht="23.25">
      <c r="A1229" s="70"/>
      <c r="B1229" s="283" t="s">
        <v>588</v>
      </c>
      <c r="C1229" s="272"/>
      <c r="D1229" s="266"/>
      <c r="E1229" s="23"/>
      <c r="F1229" s="46"/>
      <c r="G1229" s="46"/>
      <c r="H1229" s="46"/>
    </row>
    <row r="1230" spans="1:8">
      <c r="A1230" s="70"/>
      <c r="B1230" s="283"/>
      <c r="C1230" s="272"/>
      <c r="D1230" s="266"/>
      <c r="E1230" s="23"/>
      <c r="F1230" s="46"/>
      <c r="G1230" s="46"/>
      <c r="H1230" s="46"/>
    </row>
    <row r="1231" spans="1:8">
      <c r="A1231" s="70">
        <v>118</v>
      </c>
      <c r="B1231" s="282" t="s">
        <v>589</v>
      </c>
      <c r="C1231" s="272"/>
      <c r="D1231" s="269" t="s">
        <v>473</v>
      </c>
      <c r="E1231" s="23">
        <v>10</v>
      </c>
      <c r="F1231" s="46"/>
      <c r="G1231" s="46"/>
      <c r="H1231" s="46"/>
    </row>
    <row r="1232" spans="1:8">
      <c r="A1232" s="70"/>
      <c r="B1232" s="270" t="s">
        <v>532</v>
      </c>
      <c r="C1232" s="272"/>
      <c r="D1232" s="266"/>
      <c r="E1232" s="23"/>
      <c r="F1232" s="46"/>
      <c r="G1232" s="46"/>
      <c r="H1232" s="46"/>
    </row>
    <row r="1233" spans="1:8" ht="23.25">
      <c r="A1233" s="70"/>
      <c r="B1233" s="283" t="s">
        <v>590</v>
      </c>
      <c r="C1233" s="272"/>
      <c r="D1233" s="266"/>
      <c r="E1233" s="23"/>
      <c r="F1233" s="46"/>
      <c r="G1233" s="46"/>
      <c r="H1233" s="46"/>
    </row>
    <row r="1234" spans="1:8" ht="23.25">
      <c r="A1234" s="70"/>
      <c r="B1234" s="283" t="s">
        <v>591</v>
      </c>
      <c r="C1234" s="272"/>
      <c r="D1234" s="266"/>
      <c r="E1234" s="23"/>
      <c r="F1234" s="46"/>
      <c r="G1234" s="46"/>
      <c r="H1234" s="46"/>
    </row>
    <row r="1235" spans="1:8" ht="23.25">
      <c r="A1235" s="70"/>
      <c r="B1235" s="283" t="s">
        <v>592</v>
      </c>
      <c r="C1235" s="272"/>
      <c r="D1235" s="266"/>
      <c r="E1235" s="23"/>
      <c r="F1235" s="46"/>
      <c r="G1235" s="46"/>
      <c r="H1235" s="46"/>
    </row>
    <row r="1236" spans="1:8" ht="23.25">
      <c r="A1236" s="70"/>
      <c r="B1236" s="283" t="s">
        <v>593</v>
      </c>
      <c r="C1236" s="272"/>
      <c r="D1236" s="266"/>
      <c r="E1236" s="23"/>
      <c r="F1236" s="46"/>
      <c r="G1236" s="46"/>
      <c r="H1236" s="46"/>
    </row>
    <row r="1237" spans="1:8" ht="23.25">
      <c r="A1237" s="70"/>
      <c r="B1237" s="283" t="s">
        <v>594</v>
      </c>
      <c r="C1237" s="272"/>
      <c r="D1237" s="266"/>
      <c r="E1237" s="23"/>
      <c r="F1237" s="46"/>
      <c r="G1237" s="46"/>
      <c r="H1237" s="46"/>
    </row>
    <row r="1238" spans="1:8">
      <c r="A1238" s="70"/>
      <c r="B1238" s="283"/>
      <c r="C1238" s="272"/>
      <c r="D1238" s="266"/>
      <c r="E1238" s="23"/>
      <c r="F1238" s="46"/>
      <c r="G1238" s="46"/>
      <c r="H1238" s="46"/>
    </row>
    <row r="1239" spans="1:8">
      <c r="A1239" s="70">
        <v>119</v>
      </c>
      <c r="B1239" s="282" t="s">
        <v>595</v>
      </c>
      <c r="C1239" s="272"/>
      <c r="D1239" s="269" t="s">
        <v>473</v>
      </c>
      <c r="E1239" s="23">
        <v>10</v>
      </c>
      <c r="F1239" s="46"/>
      <c r="G1239" s="46"/>
      <c r="H1239" s="46"/>
    </row>
    <row r="1240" spans="1:8">
      <c r="A1240" s="70"/>
      <c r="B1240" s="270" t="s">
        <v>532</v>
      </c>
      <c r="C1240" s="272"/>
      <c r="D1240" s="266"/>
      <c r="E1240" s="23"/>
      <c r="F1240" s="46"/>
      <c r="G1240" s="46"/>
      <c r="H1240" s="46"/>
    </row>
    <row r="1241" spans="1:8">
      <c r="A1241" s="70"/>
      <c r="B1241" s="283" t="s">
        <v>596</v>
      </c>
      <c r="C1241" s="272"/>
      <c r="D1241" s="266"/>
      <c r="E1241" s="23"/>
      <c r="F1241" s="46"/>
      <c r="G1241" s="46"/>
      <c r="H1241" s="46"/>
    </row>
    <row r="1242" spans="1:8">
      <c r="A1242" s="70"/>
      <c r="B1242" s="283" t="s">
        <v>597</v>
      </c>
      <c r="C1242" s="272"/>
      <c r="D1242" s="266"/>
      <c r="E1242" s="23"/>
      <c r="F1242" s="46"/>
      <c r="G1242" s="46"/>
      <c r="H1242" s="46"/>
    </row>
    <row r="1243" spans="1:8">
      <c r="A1243" s="70"/>
      <c r="B1243" s="283" t="s">
        <v>598</v>
      </c>
      <c r="C1243" s="272"/>
      <c r="D1243" s="266"/>
      <c r="E1243" s="23"/>
      <c r="F1243" s="46"/>
      <c r="G1243" s="46"/>
      <c r="H1243" s="46"/>
    </row>
    <row r="1244" spans="1:8">
      <c r="A1244" s="70"/>
      <c r="B1244" s="283" t="s">
        <v>599</v>
      </c>
      <c r="C1244" s="272"/>
      <c r="D1244" s="266"/>
      <c r="E1244" s="23"/>
      <c r="F1244" s="46"/>
      <c r="G1244" s="46"/>
      <c r="H1244" s="46"/>
    </row>
    <row r="1245" spans="1:8">
      <c r="A1245" s="70"/>
      <c r="B1245" s="283" t="s">
        <v>600</v>
      </c>
      <c r="C1245" s="272"/>
      <c r="D1245" s="266"/>
      <c r="E1245" s="23"/>
      <c r="F1245" s="46"/>
      <c r="G1245" s="46"/>
      <c r="H1245" s="46"/>
    </row>
    <row r="1246" spans="1:8">
      <c r="A1246" s="70"/>
      <c r="B1246" s="283" t="s">
        <v>601</v>
      </c>
      <c r="C1246" s="272"/>
      <c r="D1246" s="266"/>
      <c r="E1246" s="23"/>
      <c r="F1246" s="46"/>
      <c r="G1246" s="46"/>
      <c r="H1246" s="46"/>
    </row>
    <row r="1247" spans="1:8">
      <c r="A1247" s="70"/>
      <c r="B1247" s="283" t="s">
        <v>602</v>
      </c>
      <c r="C1247" s="272"/>
      <c r="D1247" s="266"/>
      <c r="E1247" s="23"/>
      <c r="F1247" s="46"/>
      <c r="G1247" s="46"/>
      <c r="H1247" s="46"/>
    </row>
    <row r="1248" spans="1:8">
      <c r="A1248" s="70"/>
      <c r="B1248" s="283" t="s">
        <v>603</v>
      </c>
      <c r="C1248" s="272"/>
      <c r="D1248" s="266"/>
      <c r="E1248" s="23"/>
      <c r="F1248" s="46"/>
      <c r="G1248" s="46"/>
      <c r="H1248" s="46"/>
    </row>
    <row r="1249" spans="1:8">
      <c r="A1249" s="70"/>
      <c r="B1249" s="283"/>
      <c r="C1249" s="272"/>
      <c r="D1249" s="266"/>
      <c r="E1249" s="23"/>
      <c r="F1249" s="46"/>
      <c r="G1249" s="46"/>
      <c r="H1249" s="46"/>
    </row>
    <row r="1250" spans="1:8">
      <c r="A1250" s="70">
        <v>120</v>
      </c>
      <c r="B1250" s="282" t="s">
        <v>604</v>
      </c>
      <c r="C1250" s="272"/>
      <c r="D1250" s="269" t="s">
        <v>473</v>
      </c>
      <c r="E1250" s="23">
        <v>10</v>
      </c>
      <c r="F1250" s="46"/>
      <c r="G1250" s="46"/>
      <c r="H1250" s="46"/>
    </row>
    <row r="1251" spans="1:8">
      <c r="A1251" s="70"/>
      <c r="B1251" s="270" t="s">
        <v>532</v>
      </c>
      <c r="C1251" s="272"/>
      <c r="D1251" s="266"/>
      <c r="E1251" s="23"/>
      <c r="F1251" s="46"/>
      <c r="G1251" s="46"/>
      <c r="H1251" s="46"/>
    </row>
    <row r="1252" spans="1:8" ht="23.25">
      <c r="A1252" s="70"/>
      <c r="B1252" s="283" t="s">
        <v>605</v>
      </c>
      <c r="C1252" s="272"/>
      <c r="D1252" s="266"/>
      <c r="E1252" s="23"/>
      <c r="F1252" s="46"/>
      <c r="G1252" s="46"/>
      <c r="H1252" s="46"/>
    </row>
    <row r="1253" spans="1:8" ht="23.25">
      <c r="A1253" s="70"/>
      <c r="B1253" s="283" t="s">
        <v>606</v>
      </c>
      <c r="C1253" s="272"/>
      <c r="D1253" s="266"/>
      <c r="E1253" s="23"/>
      <c r="F1253" s="46"/>
      <c r="G1253" s="46"/>
      <c r="H1253" s="46"/>
    </row>
    <row r="1254" spans="1:8" ht="23.25">
      <c r="A1254" s="70"/>
      <c r="B1254" s="283" t="s">
        <v>607</v>
      </c>
      <c r="C1254" s="272"/>
      <c r="D1254" s="266"/>
      <c r="E1254" s="23"/>
      <c r="F1254" s="46"/>
      <c r="G1254" s="46"/>
      <c r="H1254" s="46"/>
    </row>
    <row r="1255" spans="1:8">
      <c r="A1255" s="70"/>
      <c r="B1255" s="283" t="s">
        <v>608</v>
      </c>
      <c r="C1255" s="272"/>
      <c r="D1255" s="266"/>
      <c r="E1255" s="23"/>
      <c r="F1255" s="46"/>
      <c r="G1255" s="46"/>
      <c r="H1255" s="46"/>
    </row>
    <row r="1256" spans="1:8">
      <c r="A1256" s="70"/>
      <c r="B1256" s="283" t="s">
        <v>609</v>
      </c>
      <c r="C1256" s="272"/>
      <c r="D1256" s="266"/>
      <c r="E1256" s="23"/>
      <c r="F1256" s="46"/>
      <c r="G1256" s="46"/>
      <c r="H1256" s="46"/>
    </row>
    <row r="1257" spans="1:8">
      <c r="A1257" s="70"/>
      <c r="B1257" s="283" t="s">
        <v>610</v>
      </c>
      <c r="C1257" s="272"/>
      <c r="D1257" s="266"/>
      <c r="E1257" s="23"/>
      <c r="F1257" s="46"/>
      <c r="G1257" s="46"/>
      <c r="H1257" s="46"/>
    </row>
    <row r="1258" spans="1:8">
      <c r="A1258" s="70"/>
      <c r="B1258" s="283"/>
      <c r="C1258" s="272"/>
      <c r="D1258" s="266"/>
      <c r="E1258" s="23"/>
      <c r="F1258" s="46"/>
      <c r="G1258" s="46"/>
      <c r="H1258" s="46"/>
    </row>
    <row r="1259" spans="1:8">
      <c r="A1259" s="70"/>
      <c r="B1259" s="283"/>
      <c r="C1259" s="272"/>
      <c r="D1259" s="266"/>
      <c r="E1259" s="23"/>
      <c r="F1259" s="46"/>
      <c r="G1259" s="46"/>
      <c r="H1259" s="46"/>
    </row>
    <row r="1260" spans="1:8" ht="24.75">
      <c r="A1260" s="70">
        <v>121</v>
      </c>
      <c r="B1260" s="282" t="s">
        <v>611</v>
      </c>
      <c r="C1260" s="272"/>
      <c r="D1260" s="269" t="s">
        <v>473</v>
      </c>
      <c r="E1260" s="23">
        <v>10</v>
      </c>
      <c r="F1260" s="46"/>
      <c r="G1260" s="46"/>
      <c r="H1260" s="46"/>
    </row>
    <row r="1261" spans="1:8">
      <c r="A1261" s="70"/>
      <c r="B1261" s="270" t="s">
        <v>532</v>
      </c>
      <c r="C1261" s="272"/>
      <c r="D1261" s="266"/>
      <c r="E1261" s="23"/>
      <c r="F1261" s="46"/>
      <c r="G1261" s="46"/>
      <c r="H1261" s="46"/>
    </row>
    <row r="1262" spans="1:8" ht="23.25">
      <c r="A1262" s="70"/>
      <c r="B1262" s="283" t="s">
        <v>612</v>
      </c>
      <c r="C1262" s="272"/>
      <c r="D1262" s="269"/>
      <c r="E1262" s="23"/>
      <c r="F1262" s="46"/>
      <c r="G1262" s="46"/>
      <c r="H1262" s="46"/>
    </row>
    <row r="1263" spans="1:8" ht="23.25">
      <c r="A1263" s="70"/>
      <c r="B1263" s="283" t="s">
        <v>613</v>
      </c>
      <c r="C1263" s="272"/>
      <c r="D1263" s="266"/>
      <c r="E1263" s="23"/>
      <c r="F1263" s="46"/>
      <c r="G1263" s="46"/>
      <c r="H1263" s="46"/>
    </row>
    <row r="1264" spans="1:8" ht="23.25">
      <c r="A1264" s="70"/>
      <c r="B1264" s="283" t="s">
        <v>614</v>
      </c>
      <c r="C1264" s="272"/>
      <c r="D1264" s="266"/>
      <c r="E1264" s="23"/>
      <c r="F1264" s="46"/>
      <c r="G1264" s="46"/>
      <c r="H1264" s="46"/>
    </row>
    <row r="1265" spans="1:8" ht="23.25">
      <c r="A1265" s="70"/>
      <c r="B1265" s="283" t="s">
        <v>615</v>
      </c>
      <c r="C1265" s="272"/>
      <c r="D1265" s="266"/>
      <c r="E1265" s="23"/>
      <c r="F1265" s="46"/>
      <c r="G1265" s="46"/>
      <c r="H1265" s="46"/>
    </row>
    <row r="1266" spans="1:8" ht="23.25">
      <c r="A1266" s="70"/>
      <c r="B1266" s="283" t="s">
        <v>616</v>
      </c>
      <c r="C1266" s="272"/>
      <c r="D1266" s="266"/>
      <c r="E1266" s="23"/>
      <c r="F1266" s="46"/>
      <c r="G1266" s="46"/>
      <c r="H1266" s="46"/>
    </row>
    <row r="1267" spans="1:8" ht="23.25">
      <c r="A1267" s="70"/>
      <c r="B1267" s="283" t="s">
        <v>617</v>
      </c>
      <c r="C1267" s="272"/>
      <c r="D1267" s="266"/>
      <c r="E1267" s="23"/>
      <c r="F1267" s="46"/>
      <c r="G1267" s="46"/>
      <c r="H1267" s="46"/>
    </row>
    <row r="1268" spans="1:8" ht="23.25">
      <c r="A1268" s="70"/>
      <c r="B1268" s="283" t="s">
        <v>618</v>
      </c>
      <c r="C1268" s="272"/>
      <c r="D1268" s="266"/>
      <c r="E1268" s="23"/>
      <c r="F1268" s="46"/>
      <c r="G1268" s="46"/>
      <c r="H1268" s="46"/>
    </row>
    <row r="1269" spans="1:8">
      <c r="A1269" s="70"/>
      <c r="B1269" s="283"/>
      <c r="C1269" s="272"/>
      <c r="D1269" s="266"/>
      <c r="E1269" s="23"/>
      <c r="F1269" s="46"/>
      <c r="G1269" s="46"/>
      <c r="H1269" s="46"/>
    </row>
    <row r="1270" spans="1:8">
      <c r="A1270" s="70">
        <v>122</v>
      </c>
      <c r="B1270" s="284" t="s">
        <v>619</v>
      </c>
      <c r="C1270" s="272"/>
      <c r="D1270" s="269" t="s">
        <v>473</v>
      </c>
      <c r="E1270" s="23">
        <v>10</v>
      </c>
      <c r="F1270" s="46"/>
      <c r="G1270" s="46"/>
      <c r="H1270" s="46"/>
    </row>
    <row r="1271" spans="1:8">
      <c r="A1271" s="70"/>
      <c r="B1271" s="270" t="s">
        <v>532</v>
      </c>
      <c r="C1271" s="272"/>
      <c r="D1271" s="266"/>
      <c r="E1271" s="23"/>
      <c r="F1271" s="46"/>
      <c r="G1271" s="46"/>
      <c r="H1271" s="46"/>
    </row>
    <row r="1272" spans="1:8">
      <c r="A1272" s="70"/>
      <c r="B1272" s="283" t="s">
        <v>620</v>
      </c>
      <c r="C1272" s="272"/>
      <c r="D1272" s="266"/>
      <c r="E1272" s="23"/>
      <c r="F1272" s="46"/>
      <c r="G1272" s="46"/>
      <c r="H1272" s="46"/>
    </row>
    <row r="1273" spans="1:8">
      <c r="A1273" s="70"/>
      <c r="B1273" s="283" t="s">
        <v>621</v>
      </c>
      <c r="C1273" s="272"/>
      <c r="D1273" s="266"/>
      <c r="E1273" s="23"/>
      <c r="F1273" s="46"/>
      <c r="G1273" s="46"/>
      <c r="H1273" s="46"/>
    </row>
    <row r="1274" spans="1:8">
      <c r="A1274" s="70"/>
      <c r="B1274" s="283" t="s">
        <v>622</v>
      </c>
      <c r="C1274" s="272"/>
      <c r="D1274" s="266"/>
      <c r="E1274" s="23"/>
      <c r="F1274" s="46"/>
      <c r="G1274" s="46"/>
      <c r="H1274" s="46"/>
    </row>
    <row r="1275" spans="1:8">
      <c r="A1275" s="70"/>
      <c r="B1275" s="283" t="s">
        <v>623</v>
      </c>
      <c r="C1275" s="272"/>
      <c r="D1275" s="269"/>
      <c r="E1275" s="23"/>
      <c r="F1275" s="46"/>
      <c r="G1275" s="46"/>
      <c r="H1275" s="46"/>
    </row>
    <row r="1276" spans="1:8">
      <c r="A1276" s="70"/>
      <c r="B1276" s="283" t="s">
        <v>624</v>
      </c>
      <c r="C1276" s="272"/>
      <c r="D1276" s="266"/>
      <c r="E1276" s="23"/>
      <c r="F1276" s="46"/>
      <c r="G1276" s="46"/>
      <c r="H1276" s="46"/>
    </row>
    <row r="1277" spans="1:8">
      <c r="A1277" s="70"/>
      <c r="B1277" s="283" t="s">
        <v>625</v>
      </c>
      <c r="C1277" s="272"/>
      <c r="D1277" s="266"/>
      <c r="E1277" s="23"/>
      <c r="F1277" s="46"/>
      <c r="G1277" s="46"/>
      <c r="H1277" s="46"/>
    </row>
    <row r="1278" spans="1:8">
      <c r="A1278" s="70"/>
      <c r="B1278" s="283" t="s">
        <v>626</v>
      </c>
      <c r="C1278" s="272"/>
      <c r="D1278" s="266"/>
      <c r="E1278" s="23"/>
      <c r="F1278" s="46"/>
      <c r="G1278" s="46"/>
      <c r="H1278" s="46"/>
    </row>
    <row r="1279" spans="1:8">
      <c r="A1279" s="70"/>
      <c r="B1279" s="283" t="s">
        <v>627</v>
      </c>
      <c r="C1279" s="272"/>
      <c r="D1279" s="266"/>
      <c r="E1279" s="23"/>
      <c r="F1279" s="46"/>
      <c r="G1279" s="46"/>
      <c r="H1279" s="46"/>
    </row>
    <row r="1280" spans="1:8">
      <c r="A1280" s="70"/>
      <c r="B1280" s="283" t="s">
        <v>628</v>
      </c>
      <c r="C1280" s="272"/>
      <c r="D1280" s="266"/>
      <c r="E1280" s="23"/>
      <c r="F1280" s="46"/>
      <c r="G1280" s="46"/>
      <c r="H1280" s="46"/>
    </row>
    <row r="1281" spans="1:8">
      <c r="A1281" s="70"/>
      <c r="B1281" s="283"/>
      <c r="C1281" s="272"/>
      <c r="D1281" s="266"/>
      <c r="E1281" s="23"/>
      <c r="F1281" s="46"/>
      <c r="G1281" s="46"/>
      <c r="H1281" s="46"/>
    </row>
    <row r="1282" spans="1:8">
      <c r="A1282" s="182">
        <v>123</v>
      </c>
      <c r="B1282" s="282" t="s">
        <v>629</v>
      </c>
      <c r="C1282" s="278"/>
      <c r="D1282" s="269" t="s">
        <v>473</v>
      </c>
      <c r="E1282" s="23">
        <v>10</v>
      </c>
      <c r="F1282" s="46"/>
      <c r="G1282" s="46"/>
      <c r="H1282" s="46"/>
    </row>
    <row r="1283" spans="1:8">
      <c r="A1283" s="70"/>
      <c r="B1283" s="270" t="s">
        <v>532</v>
      </c>
      <c r="C1283" s="272"/>
      <c r="D1283" s="266"/>
      <c r="E1283" s="23"/>
      <c r="F1283" s="46"/>
      <c r="G1283" s="46"/>
      <c r="H1283" s="46"/>
    </row>
    <row r="1284" spans="1:8" ht="23.25">
      <c r="A1284" s="70"/>
      <c r="B1284" s="283" t="s">
        <v>630</v>
      </c>
      <c r="C1284" s="272"/>
      <c r="D1284" s="266"/>
      <c r="E1284" s="23"/>
      <c r="F1284" s="46"/>
      <c r="G1284" s="46"/>
      <c r="H1284" s="46"/>
    </row>
    <row r="1285" spans="1:8" ht="23.25">
      <c r="A1285" s="70"/>
      <c r="B1285" s="283" t="s">
        <v>631</v>
      </c>
      <c r="C1285" s="272"/>
      <c r="D1285" s="269"/>
      <c r="E1285" s="23"/>
      <c r="F1285" s="46"/>
      <c r="G1285" s="46"/>
      <c r="H1285" s="46"/>
    </row>
    <row r="1286" spans="1:8" ht="23.25">
      <c r="A1286" s="70"/>
      <c r="B1286" s="283" t="s">
        <v>632</v>
      </c>
      <c r="C1286" s="272"/>
      <c r="D1286" s="266"/>
      <c r="E1286" s="23"/>
      <c r="F1286" s="46"/>
      <c r="G1286" s="46"/>
      <c r="H1286" s="46"/>
    </row>
    <row r="1287" spans="1:8" ht="23.25">
      <c r="A1287" s="70"/>
      <c r="B1287" s="283" t="s">
        <v>633</v>
      </c>
      <c r="C1287" s="272"/>
      <c r="D1287" s="266"/>
      <c r="E1287" s="23"/>
      <c r="F1287" s="46"/>
      <c r="G1287" s="46"/>
      <c r="H1287" s="46"/>
    </row>
    <row r="1288" spans="1:8" ht="23.25">
      <c r="A1288" s="70"/>
      <c r="B1288" s="283" t="s">
        <v>634</v>
      </c>
      <c r="C1288" s="272"/>
      <c r="D1288" s="266"/>
      <c r="E1288" s="23"/>
      <c r="F1288" s="46"/>
      <c r="G1288" s="46"/>
      <c r="H1288" s="46"/>
    </row>
    <row r="1289" spans="1:8" ht="23.25">
      <c r="A1289" s="70"/>
      <c r="B1289" s="283" t="s">
        <v>635</v>
      </c>
      <c r="C1289" s="272"/>
      <c r="D1289" s="266"/>
      <c r="E1289" s="23"/>
      <c r="F1289" s="46"/>
      <c r="G1289" s="46"/>
      <c r="H1289" s="46"/>
    </row>
    <row r="1290" spans="1:8" ht="23.25">
      <c r="A1290" s="70"/>
      <c r="B1290" s="283" t="s">
        <v>636</v>
      </c>
      <c r="C1290" s="272"/>
      <c r="D1290" s="266"/>
      <c r="E1290" s="23"/>
      <c r="F1290" s="46"/>
      <c r="G1290" s="46"/>
      <c r="H1290" s="46"/>
    </row>
    <row r="1291" spans="1:8" ht="23.25">
      <c r="A1291" s="70"/>
      <c r="B1291" s="283" t="s">
        <v>637</v>
      </c>
      <c r="C1291" s="272"/>
      <c r="D1291" s="266"/>
      <c r="E1291" s="23"/>
      <c r="F1291" s="46"/>
      <c r="G1291" s="46"/>
      <c r="H1291" s="46"/>
    </row>
    <row r="1292" spans="1:8" ht="23.25">
      <c r="A1292" s="70"/>
      <c r="B1292" s="283" t="s">
        <v>638</v>
      </c>
      <c r="C1292" s="272"/>
      <c r="D1292" s="266"/>
      <c r="E1292" s="23"/>
      <c r="F1292" s="46"/>
      <c r="G1292" s="46"/>
      <c r="H1292" s="46"/>
    </row>
    <row r="1293" spans="1:8" ht="23.25">
      <c r="A1293" s="70"/>
      <c r="B1293" s="283" t="s">
        <v>639</v>
      </c>
      <c r="C1293" s="272"/>
      <c r="D1293" s="266"/>
      <c r="E1293" s="23"/>
      <c r="F1293" s="46"/>
      <c r="G1293" s="46"/>
      <c r="H1293" s="46"/>
    </row>
    <row r="1294" spans="1:8" ht="23.25">
      <c r="A1294" s="70"/>
      <c r="B1294" s="283" t="s">
        <v>640</v>
      </c>
      <c r="C1294" s="272"/>
      <c r="D1294" s="269"/>
      <c r="E1294" s="23"/>
      <c r="F1294" s="46"/>
      <c r="G1294" s="46"/>
      <c r="H1294" s="46"/>
    </row>
    <row r="1295" spans="1:8" ht="23.25">
      <c r="A1295" s="70"/>
      <c r="B1295" s="283" t="s">
        <v>641</v>
      </c>
      <c r="C1295" s="272"/>
      <c r="D1295" s="266"/>
      <c r="E1295" s="23"/>
      <c r="F1295" s="46"/>
      <c r="G1295" s="46"/>
      <c r="H1295" s="46"/>
    </row>
    <row r="1296" spans="1:8" ht="23.25">
      <c r="A1296" s="70"/>
      <c r="B1296" s="283" t="s">
        <v>642</v>
      </c>
      <c r="C1296" s="272"/>
      <c r="D1296" s="266"/>
      <c r="E1296" s="23"/>
      <c r="F1296" s="46"/>
      <c r="G1296" s="46"/>
      <c r="H1296" s="46"/>
    </row>
    <row r="1297" spans="1:8" ht="23.25">
      <c r="A1297" s="70"/>
      <c r="B1297" s="283" t="s">
        <v>643</v>
      </c>
      <c r="C1297" s="272"/>
      <c r="D1297" s="266"/>
      <c r="E1297" s="23"/>
      <c r="F1297" s="46"/>
      <c r="G1297" s="46"/>
      <c r="H1297" s="46"/>
    </row>
    <row r="1298" spans="1:8">
      <c r="A1298" s="70"/>
      <c r="B1298" s="283"/>
      <c r="C1298" s="272"/>
      <c r="D1298" s="266"/>
      <c r="E1298" s="23"/>
      <c r="F1298" s="46"/>
      <c r="G1298" s="46"/>
      <c r="H1298" s="46"/>
    </row>
    <row r="1299" spans="1:8" ht="24.75">
      <c r="A1299" s="70">
        <v>124</v>
      </c>
      <c r="B1299" s="282" t="s">
        <v>644</v>
      </c>
      <c r="C1299" s="272"/>
      <c r="D1299" s="269" t="s">
        <v>473</v>
      </c>
      <c r="E1299" s="23">
        <v>10</v>
      </c>
      <c r="F1299" s="46"/>
      <c r="G1299" s="46"/>
      <c r="H1299" s="46"/>
    </row>
    <row r="1300" spans="1:8">
      <c r="A1300" s="70"/>
      <c r="B1300" s="270" t="s">
        <v>532</v>
      </c>
      <c r="C1300" s="272"/>
      <c r="D1300" s="266"/>
      <c r="E1300" s="23"/>
      <c r="F1300" s="46"/>
      <c r="G1300" s="46"/>
      <c r="H1300" s="46"/>
    </row>
    <row r="1301" spans="1:8" ht="23.25">
      <c r="A1301" s="70"/>
      <c r="B1301" s="283" t="s">
        <v>645</v>
      </c>
      <c r="C1301" s="272"/>
      <c r="D1301" s="266"/>
      <c r="E1301" s="23"/>
      <c r="F1301" s="46"/>
      <c r="G1301" s="46"/>
      <c r="H1301" s="46"/>
    </row>
    <row r="1302" spans="1:8" ht="23.25">
      <c r="A1302" s="70"/>
      <c r="B1302" s="283" t="s">
        <v>646</v>
      </c>
      <c r="C1302" s="272"/>
      <c r="D1302" s="266"/>
      <c r="E1302" s="23"/>
      <c r="F1302" s="46"/>
      <c r="G1302" s="46"/>
      <c r="H1302" s="46"/>
    </row>
    <row r="1303" spans="1:8" ht="23.25">
      <c r="A1303" s="70"/>
      <c r="B1303" s="283" t="s">
        <v>647</v>
      </c>
      <c r="C1303" s="272"/>
      <c r="D1303" s="266"/>
      <c r="E1303" s="23"/>
      <c r="F1303" s="46"/>
      <c r="G1303" s="46"/>
      <c r="H1303" s="46"/>
    </row>
    <row r="1304" spans="1:8" ht="23.25">
      <c r="A1304" s="70"/>
      <c r="B1304" s="283" t="s">
        <v>648</v>
      </c>
      <c r="C1304" s="272"/>
      <c r="D1304" s="266"/>
      <c r="E1304" s="23"/>
      <c r="F1304" s="46"/>
      <c r="G1304" s="46"/>
      <c r="H1304" s="46"/>
    </row>
    <row r="1305" spans="1:8" ht="23.25">
      <c r="A1305" s="70"/>
      <c r="B1305" s="283" t="s">
        <v>649</v>
      </c>
      <c r="C1305" s="272"/>
      <c r="D1305" s="266"/>
      <c r="E1305" s="23"/>
      <c r="F1305" s="46"/>
      <c r="G1305" s="46"/>
      <c r="H1305" s="46"/>
    </row>
    <row r="1306" spans="1:8" ht="23.25">
      <c r="A1306" s="70"/>
      <c r="B1306" s="283" t="s">
        <v>650</v>
      </c>
      <c r="C1306" s="272"/>
      <c r="D1306" s="266"/>
      <c r="E1306" s="23"/>
      <c r="F1306" s="46"/>
      <c r="G1306" s="46"/>
      <c r="H1306" s="46"/>
    </row>
    <row r="1307" spans="1:8" ht="23.25">
      <c r="A1307" s="70"/>
      <c r="B1307" s="283" t="s">
        <v>651</v>
      </c>
      <c r="C1307" s="272"/>
      <c r="D1307" s="269"/>
      <c r="E1307" s="23"/>
      <c r="F1307" s="46"/>
      <c r="G1307" s="46"/>
      <c r="H1307" s="46"/>
    </row>
    <row r="1308" spans="1:8">
      <c r="A1308" s="70"/>
      <c r="B1308" s="283"/>
      <c r="C1308" s="272"/>
      <c r="D1308" s="266"/>
      <c r="E1308" s="23"/>
      <c r="F1308" s="46"/>
      <c r="G1308" s="46"/>
      <c r="H1308" s="46"/>
    </row>
    <row r="1309" spans="1:8" ht="24.75">
      <c r="A1309" s="70">
        <v>125</v>
      </c>
      <c r="B1309" s="282" t="s">
        <v>652</v>
      </c>
      <c r="C1309" s="272"/>
      <c r="D1309" s="269" t="s">
        <v>473</v>
      </c>
      <c r="E1309" s="23">
        <v>10</v>
      </c>
      <c r="F1309" s="46"/>
      <c r="G1309" s="46"/>
      <c r="H1309" s="46"/>
    </row>
    <row r="1310" spans="1:8">
      <c r="A1310" s="70"/>
      <c r="B1310" s="270" t="s">
        <v>532</v>
      </c>
      <c r="C1310" s="272"/>
      <c r="D1310" s="266"/>
      <c r="E1310" s="23"/>
      <c r="F1310" s="46"/>
      <c r="G1310" s="46"/>
      <c r="H1310" s="46"/>
    </row>
    <row r="1311" spans="1:8" ht="23.25">
      <c r="A1311" s="70"/>
      <c r="B1311" s="283" t="s">
        <v>653</v>
      </c>
      <c r="C1311" s="272"/>
      <c r="D1311" s="266"/>
      <c r="E1311" s="23"/>
      <c r="F1311" s="46"/>
      <c r="G1311" s="46"/>
      <c r="H1311" s="46"/>
    </row>
    <row r="1312" spans="1:8" ht="23.25">
      <c r="A1312" s="70"/>
      <c r="B1312" s="283" t="s">
        <v>654</v>
      </c>
      <c r="C1312" s="272"/>
      <c r="D1312" s="266"/>
      <c r="E1312" s="23"/>
      <c r="F1312" s="46"/>
      <c r="G1312" s="46"/>
      <c r="H1312" s="46"/>
    </row>
    <row r="1313" spans="1:8" ht="23.25">
      <c r="A1313" s="70"/>
      <c r="B1313" s="283" t="s">
        <v>655</v>
      </c>
      <c r="C1313" s="272"/>
      <c r="D1313" s="266"/>
      <c r="E1313" s="23"/>
      <c r="F1313" s="46"/>
      <c r="G1313" s="46"/>
      <c r="H1313" s="46"/>
    </row>
    <row r="1314" spans="1:8" ht="23.25">
      <c r="A1314" s="70"/>
      <c r="B1314" s="283" t="s">
        <v>656</v>
      </c>
      <c r="C1314" s="272"/>
      <c r="D1314" s="266"/>
      <c r="E1314" s="23"/>
      <c r="F1314" s="46"/>
      <c r="G1314" s="46"/>
      <c r="H1314" s="46"/>
    </row>
    <row r="1315" spans="1:8" ht="23.25">
      <c r="A1315" s="70"/>
      <c r="B1315" s="283" t="s">
        <v>657</v>
      </c>
      <c r="C1315" s="272"/>
      <c r="D1315" s="266"/>
      <c r="E1315" s="23"/>
      <c r="F1315" s="46"/>
      <c r="G1315" s="46"/>
      <c r="H1315" s="46"/>
    </row>
    <row r="1316" spans="1:8" ht="23.25">
      <c r="A1316" s="70"/>
      <c r="B1316" s="283" t="s">
        <v>658</v>
      </c>
      <c r="C1316" s="272"/>
      <c r="D1316" s="266"/>
      <c r="E1316" s="23"/>
      <c r="F1316" s="46"/>
      <c r="G1316" s="46"/>
      <c r="H1316" s="46"/>
    </row>
    <row r="1317" spans="1:8" ht="23.25">
      <c r="A1317" s="70"/>
      <c r="B1317" s="283" t="s">
        <v>659</v>
      </c>
      <c r="C1317" s="272"/>
      <c r="D1317" s="269"/>
      <c r="E1317" s="23"/>
      <c r="F1317" s="46"/>
      <c r="G1317" s="46"/>
      <c r="H1317" s="46"/>
    </row>
    <row r="1318" spans="1:8" ht="23.25">
      <c r="A1318" s="70"/>
      <c r="B1318" s="283" t="s">
        <v>660</v>
      </c>
      <c r="C1318" s="272"/>
      <c r="D1318" s="266"/>
      <c r="E1318" s="23"/>
      <c r="F1318" s="46"/>
      <c r="G1318" s="46"/>
      <c r="H1318" s="46"/>
    </row>
    <row r="1319" spans="1:8" ht="23.25">
      <c r="A1319" s="70"/>
      <c r="B1319" s="283" t="s">
        <v>661</v>
      </c>
      <c r="C1319" s="272"/>
      <c r="D1319" s="266"/>
      <c r="E1319" s="23"/>
      <c r="F1319" s="46"/>
      <c r="G1319" s="46"/>
      <c r="H1319" s="46"/>
    </row>
    <row r="1320" spans="1:8" ht="23.25">
      <c r="A1320" s="70"/>
      <c r="B1320" s="283" t="s">
        <v>662</v>
      </c>
      <c r="C1320" s="272"/>
      <c r="D1320" s="266"/>
      <c r="E1320" s="23"/>
      <c r="F1320" s="46"/>
      <c r="G1320" s="46"/>
      <c r="H1320" s="46"/>
    </row>
    <row r="1321" spans="1:8" ht="23.25">
      <c r="A1321" s="70"/>
      <c r="B1321" s="283" t="s">
        <v>663</v>
      </c>
      <c r="C1321" s="272"/>
      <c r="D1321" s="266"/>
      <c r="E1321" s="23"/>
      <c r="F1321" s="46"/>
      <c r="G1321" s="46"/>
      <c r="H1321" s="46"/>
    </row>
    <row r="1322" spans="1:8" ht="23.25">
      <c r="A1322" s="70"/>
      <c r="B1322" s="283" t="s">
        <v>664</v>
      </c>
      <c r="C1322" s="272"/>
      <c r="D1322" s="266"/>
      <c r="E1322" s="23"/>
      <c r="F1322" s="46"/>
      <c r="G1322" s="46"/>
      <c r="H1322" s="46"/>
    </row>
    <row r="1323" spans="1:8" ht="23.25">
      <c r="A1323" s="70"/>
      <c r="B1323" s="283" t="s">
        <v>665</v>
      </c>
      <c r="C1323" s="272"/>
      <c r="D1323" s="266"/>
      <c r="E1323" s="23"/>
      <c r="F1323" s="46"/>
      <c r="G1323" s="46"/>
      <c r="H1323" s="46"/>
    </row>
    <row r="1324" spans="1:8" ht="23.25">
      <c r="A1324" s="70"/>
      <c r="B1324" s="283" t="s">
        <v>666</v>
      </c>
      <c r="C1324" s="272"/>
      <c r="D1324" s="266"/>
      <c r="E1324" s="23"/>
      <c r="F1324" s="46"/>
      <c r="G1324" s="46"/>
      <c r="H1324" s="46"/>
    </row>
    <row r="1325" spans="1:8">
      <c r="A1325" s="70"/>
      <c r="B1325" s="283"/>
      <c r="C1325" s="272"/>
      <c r="D1325" s="266"/>
      <c r="E1325" s="23"/>
      <c r="F1325" s="46"/>
      <c r="G1325" s="46"/>
      <c r="H1325" s="46"/>
    </row>
    <row r="1326" spans="1:8">
      <c r="A1326" s="70">
        <v>126</v>
      </c>
      <c r="B1326" s="282" t="s">
        <v>667</v>
      </c>
      <c r="C1326" s="272"/>
      <c r="D1326" s="269" t="s">
        <v>473</v>
      </c>
      <c r="E1326" s="23">
        <v>10</v>
      </c>
      <c r="F1326" s="46"/>
      <c r="G1326" s="46"/>
      <c r="H1326" s="46"/>
    </row>
    <row r="1327" spans="1:8">
      <c r="A1327" s="70"/>
      <c r="B1327" s="270" t="s">
        <v>532</v>
      </c>
      <c r="C1327" s="272"/>
      <c r="D1327" s="266"/>
      <c r="E1327" s="23"/>
      <c r="F1327" s="46"/>
      <c r="G1327" s="46"/>
      <c r="H1327" s="46"/>
    </row>
    <row r="1328" spans="1:8" ht="23.25">
      <c r="A1328" s="70"/>
      <c r="B1328" s="283" t="s">
        <v>668</v>
      </c>
      <c r="C1328" s="272"/>
      <c r="D1328" s="266"/>
      <c r="E1328" s="23"/>
      <c r="F1328" s="46"/>
      <c r="G1328" s="46"/>
      <c r="H1328" s="46"/>
    </row>
    <row r="1329" spans="1:8" ht="23.25">
      <c r="A1329" s="70"/>
      <c r="B1329" s="283" t="s">
        <v>669</v>
      </c>
      <c r="C1329" s="272"/>
      <c r="D1329" s="266"/>
      <c r="E1329" s="23"/>
      <c r="F1329" s="46"/>
      <c r="G1329" s="46"/>
      <c r="H1329" s="46"/>
    </row>
    <row r="1330" spans="1:8" ht="23.25">
      <c r="A1330" s="70"/>
      <c r="B1330" s="283" t="s">
        <v>670</v>
      </c>
      <c r="C1330" s="272"/>
      <c r="D1330" s="266"/>
      <c r="E1330" s="23"/>
      <c r="F1330" s="46"/>
      <c r="G1330" s="46"/>
      <c r="H1330" s="46"/>
    </row>
    <row r="1331" spans="1:8" ht="23.25">
      <c r="A1331" s="70"/>
      <c r="B1331" s="283" t="s">
        <v>671</v>
      </c>
      <c r="C1331" s="272"/>
      <c r="D1331" s="266"/>
      <c r="E1331" s="23"/>
      <c r="F1331" s="46"/>
      <c r="G1331" s="46"/>
      <c r="H1331" s="46"/>
    </row>
    <row r="1332" spans="1:8" ht="23.25">
      <c r="A1332" s="70"/>
      <c r="B1332" s="283" t="s">
        <v>672</v>
      </c>
      <c r="C1332" s="272"/>
      <c r="D1332" s="266"/>
      <c r="E1332" s="23"/>
      <c r="F1332" s="46"/>
      <c r="G1332" s="46"/>
      <c r="H1332" s="46"/>
    </row>
    <row r="1333" spans="1:8" ht="23.25">
      <c r="A1333" s="70"/>
      <c r="B1333" s="283" t="s">
        <v>673</v>
      </c>
      <c r="C1333" s="272"/>
      <c r="D1333" s="266"/>
      <c r="E1333" s="23"/>
      <c r="F1333" s="46"/>
      <c r="G1333" s="46"/>
      <c r="H1333" s="46"/>
    </row>
    <row r="1334" spans="1:8" ht="23.25">
      <c r="A1334" s="70"/>
      <c r="B1334" s="283" t="s">
        <v>674</v>
      </c>
      <c r="C1334" s="272"/>
      <c r="D1334" s="266"/>
      <c r="E1334" s="23"/>
      <c r="F1334" s="46"/>
      <c r="G1334" s="46"/>
      <c r="H1334" s="46"/>
    </row>
    <row r="1335" spans="1:8" ht="23.25">
      <c r="A1335" s="70"/>
      <c r="B1335" s="283" t="s">
        <v>675</v>
      </c>
      <c r="C1335" s="272"/>
      <c r="D1335" s="266"/>
      <c r="E1335" s="23"/>
      <c r="F1335" s="46"/>
      <c r="G1335" s="46"/>
      <c r="H1335" s="46"/>
    </row>
    <row r="1336" spans="1:8" ht="23.25">
      <c r="A1336" s="70"/>
      <c r="B1336" s="283" t="s">
        <v>676</v>
      </c>
      <c r="C1336" s="272"/>
      <c r="D1336" s="266"/>
      <c r="E1336" s="23"/>
      <c r="F1336" s="46"/>
      <c r="G1336" s="46"/>
      <c r="H1336" s="46"/>
    </row>
    <row r="1337" spans="1:8" ht="23.25">
      <c r="A1337" s="70"/>
      <c r="B1337" s="283" t="s">
        <v>677</v>
      </c>
      <c r="C1337" s="272"/>
      <c r="D1337" s="266"/>
      <c r="E1337" s="23"/>
      <c r="F1337" s="46"/>
      <c r="G1337" s="46"/>
      <c r="H1337" s="46"/>
    </row>
    <row r="1338" spans="1:8" ht="23.25">
      <c r="A1338" s="70"/>
      <c r="B1338" s="283" t="s">
        <v>678</v>
      </c>
      <c r="C1338" s="272"/>
      <c r="D1338" s="266"/>
      <c r="E1338" s="23"/>
      <c r="F1338" s="46"/>
      <c r="G1338" s="46"/>
      <c r="H1338" s="46"/>
    </row>
    <row r="1339" spans="1:8" ht="23.25">
      <c r="A1339" s="70"/>
      <c r="B1339" s="283" t="s">
        <v>679</v>
      </c>
      <c r="C1339" s="272"/>
      <c r="D1339" s="266"/>
      <c r="E1339" s="23"/>
      <c r="F1339" s="46"/>
      <c r="G1339" s="46"/>
      <c r="H1339" s="46"/>
    </row>
    <row r="1340" spans="1:8" ht="23.25">
      <c r="A1340" s="70"/>
      <c r="B1340" s="283" t="s">
        <v>680</v>
      </c>
      <c r="C1340" s="272"/>
      <c r="D1340" s="266"/>
      <c r="E1340" s="23"/>
      <c r="F1340" s="46"/>
      <c r="G1340" s="46"/>
      <c r="H1340" s="46"/>
    </row>
    <row r="1341" spans="1:8" ht="23.25">
      <c r="A1341" s="70"/>
      <c r="B1341" s="283" t="s">
        <v>681</v>
      </c>
      <c r="C1341" s="272"/>
      <c r="D1341" s="266"/>
      <c r="E1341" s="23"/>
      <c r="F1341" s="46"/>
      <c r="G1341" s="46"/>
      <c r="H1341" s="46"/>
    </row>
    <row r="1342" spans="1:8">
      <c r="A1342" s="70"/>
      <c r="B1342" s="283"/>
      <c r="C1342" s="272"/>
      <c r="D1342" s="266"/>
      <c r="E1342" s="23"/>
      <c r="F1342" s="46"/>
      <c r="G1342" s="46"/>
      <c r="H1342" s="46"/>
    </row>
    <row r="1343" spans="1:8">
      <c r="A1343" s="70">
        <v>127</v>
      </c>
      <c r="B1343" s="282" t="s">
        <v>682</v>
      </c>
      <c r="C1343" s="272"/>
      <c r="D1343" s="269" t="s">
        <v>473</v>
      </c>
      <c r="E1343" s="23">
        <v>10</v>
      </c>
      <c r="F1343" s="46"/>
      <c r="G1343" s="46"/>
      <c r="H1343" s="46"/>
    </row>
    <row r="1344" spans="1:8">
      <c r="A1344" s="70"/>
      <c r="B1344" s="270" t="s">
        <v>532</v>
      </c>
      <c r="C1344" s="272"/>
      <c r="D1344" s="266"/>
      <c r="E1344" s="23"/>
      <c r="F1344" s="46"/>
      <c r="G1344" s="46"/>
      <c r="H1344" s="46"/>
    </row>
    <row r="1345" spans="1:8" ht="23.25">
      <c r="A1345" s="70"/>
      <c r="B1345" s="283" t="s">
        <v>683</v>
      </c>
      <c r="C1345" s="272"/>
      <c r="D1345" s="266"/>
      <c r="E1345" s="23"/>
      <c r="F1345" s="46"/>
      <c r="G1345" s="46"/>
      <c r="H1345" s="46"/>
    </row>
    <row r="1346" spans="1:8" ht="23.25">
      <c r="A1346" s="70"/>
      <c r="B1346" s="283" t="s">
        <v>684</v>
      </c>
      <c r="C1346" s="272"/>
      <c r="D1346" s="266"/>
      <c r="E1346" s="23"/>
      <c r="F1346" s="46"/>
      <c r="G1346" s="46"/>
      <c r="H1346" s="46"/>
    </row>
    <row r="1347" spans="1:8" ht="23.25">
      <c r="A1347" s="70"/>
      <c r="B1347" s="283" t="s">
        <v>685</v>
      </c>
      <c r="C1347" s="272"/>
      <c r="D1347" s="266"/>
      <c r="E1347" s="23"/>
      <c r="F1347" s="46"/>
      <c r="G1347" s="46"/>
      <c r="H1347" s="46"/>
    </row>
    <row r="1348" spans="1:8" ht="23.25">
      <c r="A1348" s="70"/>
      <c r="B1348" s="283" t="s">
        <v>686</v>
      </c>
      <c r="C1348" s="272"/>
      <c r="D1348" s="266"/>
      <c r="E1348" s="23"/>
      <c r="F1348" s="46"/>
      <c r="G1348" s="46"/>
      <c r="H1348" s="46"/>
    </row>
    <row r="1349" spans="1:8" ht="23.25">
      <c r="A1349" s="70"/>
      <c r="B1349" s="283" t="s">
        <v>687</v>
      </c>
      <c r="C1349" s="272"/>
      <c r="D1349" s="266"/>
      <c r="E1349" s="23"/>
      <c r="F1349" s="46"/>
      <c r="G1349" s="46"/>
      <c r="H1349" s="46"/>
    </row>
    <row r="1350" spans="1:8" ht="23.25">
      <c r="A1350" s="70"/>
      <c r="B1350" s="283" t="s">
        <v>688</v>
      </c>
      <c r="C1350" s="272"/>
      <c r="D1350" s="266"/>
      <c r="E1350" s="23"/>
      <c r="F1350" s="46"/>
      <c r="G1350" s="46"/>
      <c r="H1350" s="46"/>
    </row>
    <row r="1351" spans="1:8" ht="23.25">
      <c r="A1351" s="70"/>
      <c r="B1351" s="283" t="s">
        <v>689</v>
      </c>
      <c r="C1351" s="272"/>
      <c r="D1351" s="266"/>
      <c r="E1351" s="23"/>
      <c r="F1351" s="46"/>
      <c r="G1351" s="46"/>
      <c r="H1351" s="46"/>
    </row>
    <row r="1352" spans="1:8" ht="23.25">
      <c r="A1352" s="70"/>
      <c r="B1352" s="283" t="s">
        <v>690</v>
      </c>
      <c r="C1352" s="272"/>
      <c r="D1352" s="266"/>
      <c r="E1352" s="23"/>
      <c r="F1352" s="46"/>
      <c r="G1352" s="46"/>
      <c r="H1352" s="46"/>
    </row>
    <row r="1353" spans="1:8" ht="23.25">
      <c r="A1353" s="70"/>
      <c r="B1353" s="283" t="s">
        <v>691</v>
      </c>
      <c r="C1353" s="272"/>
      <c r="D1353" s="266"/>
      <c r="E1353" s="23"/>
      <c r="F1353" s="46"/>
      <c r="G1353" s="46"/>
      <c r="H1353" s="46"/>
    </row>
    <row r="1354" spans="1:8" ht="23.25">
      <c r="A1354" s="70"/>
      <c r="B1354" s="283" t="s">
        <v>692</v>
      </c>
      <c r="C1354" s="272"/>
      <c r="D1354" s="266"/>
      <c r="E1354" s="23"/>
      <c r="F1354" s="46"/>
      <c r="G1354" s="46"/>
      <c r="H1354" s="46"/>
    </row>
    <row r="1355" spans="1:8" ht="23.25">
      <c r="A1355" s="70"/>
      <c r="B1355" s="283" t="s">
        <v>693</v>
      </c>
      <c r="C1355" s="272"/>
      <c r="D1355" s="266"/>
      <c r="E1355" s="23"/>
      <c r="F1355" s="46"/>
      <c r="G1355" s="46"/>
      <c r="H1355" s="46"/>
    </row>
    <row r="1356" spans="1:8" ht="23.25">
      <c r="A1356" s="70"/>
      <c r="B1356" s="283" t="s">
        <v>694</v>
      </c>
      <c r="C1356" s="272"/>
      <c r="D1356" s="266"/>
      <c r="E1356" s="23"/>
      <c r="F1356" s="46"/>
      <c r="G1356" s="46"/>
      <c r="H1356" s="46"/>
    </row>
    <row r="1357" spans="1:8" ht="23.25">
      <c r="A1357" s="70"/>
      <c r="B1357" s="283" t="s">
        <v>695</v>
      </c>
      <c r="C1357" s="272"/>
      <c r="D1357" s="266"/>
      <c r="E1357" s="23"/>
      <c r="F1357" s="46"/>
      <c r="G1357" s="46"/>
      <c r="H1357" s="46"/>
    </row>
    <row r="1358" spans="1:8" ht="23.25">
      <c r="A1358" s="70"/>
      <c r="B1358" s="283" t="s">
        <v>696</v>
      </c>
      <c r="C1358" s="272"/>
      <c r="D1358" s="266"/>
      <c r="E1358" s="23"/>
      <c r="F1358" s="46"/>
      <c r="G1358" s="46"/>
      <c r="H1358" s="46"/>
    </row>
    <row r="1359" spans="1:8">
      <c r="A1359" s="70"/>
      <c r="B1359" s="283"/>
      <c r="C1359" s="272"/>
      <c r="D1359" s="266"/>
      <c r="E1359" s="23"/>
      <c r="F1359" s="46"/>
      <c r="G1359" s="46"/>
      <c r="H1359" s="46"/>
    </row>
    <row r="1360" spans="1:8">
      <c r="A1360" s="70">
        <v>128</v>
      </c>
      <c r="B1360" s="282" t="s">
        <v>697</v>
      </c>
      <c r="C1360" s="272"/>
      <c r="D1360" s="269" t="s">
        <v>473</v>
      </c>
      <c r="E1360" s="23">
        <v>10</v>
      </c>
      <c r="F1360" s="46"/>
      <c r="G1360" s="46"/>
      <c r="H1360" s="46"/>
    </row>
    <row r="1361" spans="1:8">
      <c r="A1361" s="70"/>
      <c r="B1361" s="270" t="s">
        <v>532</v>
      </c>
      <c r="C1361" s="272"/>
      <c r="D1361" s="266"/>
      <c r="E1361" s="23"/>
      <c r="F1361" s="46"/>
      <c r="G1361" s="46"/>
      <c r="H1361" s="46"/>
    </row>
    <row r="1362" spans="1:8">
      <c r="A1362" s="70"/>
      <c r="B1362" s="283" t="s">
        <v>698</v>
      </c>
      <c r="C1362" s="272"/>
      <c r="D1362" s="266"/>
      <c r="E1362" s="23"/>
      <c r="F1362" s="46"/>
      <c r="G1362" s="46"/>
      <c r="H1362" s="46"/>
    </row>
    <row r="1363" spans="1:8">
      <c r="A1363" s="70"/>
      <c r="B1363" s="283" t="s">
        <v>699</v>
      </c>
      <c r="C1363" s="272"/>
      <c r="D1363" s="266"/>
      <c r="E1363" s="23"/>
      <c r="F1363" s="46"/>
      <c r="G1363" s="46"/>
      <c r="H1363" s="46"/>
    </row>
    <row r="1364" spans="1:8">
      <c r="A1364" s="70"/>
      <c r="B1364" s="283" t="s">
        <v>700</v>
      </c>
      <c r="C1364" s="272"/>
      <c r="D1364" s="266"/>
      <c r="E1364" s="23"/>
      <c r="F1364" s="46"/>
      <c r="G1364" s="46"/>
      <c r="H1364" s="46"/>
    </row>
    <row r="1365" spans="1:8">
      <c r="A1365" s="70"/>
      <c r="B1365" s="283" t="s">
        <v>701</v>
      </c>
      <c r="C1365" s="272"/>
      <c r="D1365" s="266"/>
      <c r="E1365" s="23"/>
      <c r="F1365" s="46"/>
      <c r="G1365" s="46"/>
      <c r="H1365" s="46"/>
    </row>
    <row r="1366" spans="1:8">
      <c r="A1366" s="70"/>
      <c r="B1366" s="283" t="s">
        <v>702</v>
      </c>
      <c r="C1366" s="272"/>
      <c r="D1366" s="266"/>
      <c r="E1366" s="23"/>
      <c r="F1366" s="46"/>
      <c r="G1366" s="46"/>
      <c r="H1366" s="46"/>
    </row>
    <row r="1367" spans="1:8">
      <c r="A1367" s="70"/>
      <c r="B1367" s="283" t="s">
        <v>703</v>
      </c>
      <c r="C1367" s="272"/>
      <c r="D1367" s="266"/>
      <c r="E1367" s="23"/>
      <c r="F1367" s="46"/>
      <c r="G1367" s="46"/>
      <c r="H1367" s="46"/>
    </row>
    <row r="1368" spans="1:8">
      <c r="A1368" s="70"/>
      <c r="B1368" s="283"/>
      <c r="C1368" s="272"/>
      <c r="D1368" s="266"/>
      <c r="E1368" s="23"/>
      <c r="F1368" s="46"/>
      <c r="G1368" s="46"/>
      <c r="H1368" s="46"/>
    </row>
    <row r="1369" spans="1:8">
      <c r="A1369" s="70">
        <v>129</v>
      </c>
      <c r="B1369" s="282" t="s">
        <v>704</v>
      </c>
      <c r="C1369" s="272"/>
      <c r="D1369" s="269" t="s">
        <v>473</v>
      </c>
      <c r="E1369" s="23">
        <v>10</v>
      </c>
      <c r="F1369" s="46"/>
      <c r="G1369" s="46"/>
      <c r="H1369" s="46"/>
    </row>
    <row r="1370" spans="1:8">
      <c r="A1370" s="70"/>
      <c r="B1370" s="270" t="s">
        <v>532</v>
      </c>
      <c r="C1370" s="272"/>
      <c r="D1370" s="266"/>
      <c r="E1370" s="23"/>
      <c r="F1370" s="46"/>
      <c r="G1370" s="46"/>
      <c r="H1370" s="46"/>
    </row>
    <row r="1371" spans="1:8">
      <c r="A1371" s="70"/>
      <c r="B1371" s="283" t="s">
        <v>705</v>
      </c>
      <c r="C1371" s="272"/>
      <c r="D1371" s="266"/>
      <c r="E1371" s="23"/>
      <c r="F1371" s="46"/>
      <c r="G1371" s="46"/>
      <c r="H1371" s="46"/>
    </row>
    <row r="1372" spans="1:8">
      <c r="A1372" s="70"/>
      <c r="B1372" s="283" t="s">
        <v>706</v>
      </c>
      <c r="C1372" s="272"/>
      <c r="D1372" s="266"/>
      <c r="E1372" s="23"/>
      <c r="F1372" s="46"/>
      <c r="G1372" s="46"/>
      <c r="H1372" s="46"/>
    </row>
    <row r="1373" spans="1:8">
      <c r="A1373" s="70"/>
      <c r="B1373" s="283" t="s">
        <v>707</v>
      </c>
      <c r="C1373" s="272"/>
      <c r="D1373" s="266"/>
      <c r="E1373" s="23"/>
      <c r="F1373" s="46"/>
      <c r="G1373" s="46"/>
      <c r="H1373" s="46"/>
    </row>
    <row r="1374" spans="1:8">
      <c r="A1374" s="70"/>
      <c r="B1374" s="283" t="s">
        <v>708</v>
      </c>
      <c r="C1374" s="272"/>
      <c r="D1374" s="266"/>
      <c r="E1374" s="23"/>
      <c r="F1374" s="46"/>
      <c r="G1374" s="46"/>
      <c r="H1374" s="46"/>
    </row>
    <row r="1375" spans="1:8">
      <c r="A1375" s="70"/>
      <c r="B1375" s="283"/>
      <c r="C1375" s="272"/>
      <c r="D1375" s="266"/>
      <c r="E1375" s="23"/>
      <c r="F1375" s="46"/>
      <c r="G1375" s="46"/>
      <c r="H1375" s="46"/>
    </row>
    <row r="1376" spans="1:8" ht="24.75">
      <c r="A1376" s="70">
        <v>130</v>
      </c>
      <c r="B1376" s="282" t="s">
        <v>709</v>
      </c>
      <c r="C1376" s="272"/>
      <c r="D1376" s="269" t="s">
        <v>473</v>
      </c>
      <c r="E1376" s="23">
        <v>10</v>
      </c>
      <c r="F1376" s="46"/>
      <c r="G1376" s="46"/>
      <c r="H1376" s="46"/>
    </row>
    <row r="1377" spans="1:8">
      <c r="A1377" s="70"/>
      <c r="B1377" s="282" t="s">
        <v>710</v>
      </c>
      <c r="C1377" s="272"/>
      <c r="D1377" s="266"/>
      <c r="E1377" s="23"/>
      <c r="F1377" s="46"/>
      <c r="G1377" s="46"/>
      <c r="H1377" s="46"/>
    </row>
    <row r="1378" spans="1:8">
      <c r="A1378" s="70"/>
      <c r="B1378" s="283" t="s">
        <v>711</v>
      </c>
      <c r="C1378" s="272"/>
      <c r="D1378" s="266"/>
      <c r="E1378" s="23"/>
      <c r="F1378" s="46"/>
      <c r="G1378" s="46"/>
      <c r="H1378" s="46"/>
    </row>
    <row r="1379" spans="1:8">
      <c r="A1379" s="70"/>
      <c r="B1379" s="283" t="s">
        <v>712</v>
      </c>
      <c r="C1379" s="272"/>
      <c r="D1379" s="266"/>
      <c r="E1379" s="23"/>
      <c r="F1379" s="46"/>
      <c r="G1379" s="46"/>
      <c r="H1379" s="46"/>
    </row>
    <row r="1380" spans="1:8">
      <c r="A1380" s="70"/>
      <c r="B1380" s="283"/>
      <c r="C1380" s="272"/>
      <c r="D1380" s="266"/>
      <c r="E1380" s="23"/>
      <c r="F1380" s="46"/>
      <c r="G1380" s="46"/>
      <c r="H1380" s="46"/>
    </row>
    <row r="1381" spans="1:8">
      <c r="A1381" s="70"/>
      <c r="B1381" s="282" t="s">
        <v>713</v>
      </c>
      <c r="C1381" s="272"/>
      <c r="D1381" s="266"/>
      <c r="E1381" s="23"/>
      <c r="F1381" s="46"/>
      <c r="G1381" s="46"/>
      <c r="H1381" s="46"/>
    </row>
    <row r="1382" spans="1:8">
      <c r="A1382" s="70"/>
      <c r="B1382" s="283" t="s">
        <v>711</v>
      </c>
      <c r="C1382" s="272"/>
      <c r="D1382" s="266"/>
      <c r="E1382" s="23"/>
      <c r="F1382" s="46"/>
      <c r="G1382" s="46"/>
      <c r="H1382" s="46"/>
    </row>
    <row r="1383" spans="1:8">
      <c r="A1383" s="70"/>
      <c r="B1383" s="283" t="s">
        <v>712</v>
      </c>
      <c r="C1383" s="272"/>
      <c r="D1383" s="266"/>
      <c r="E1383" s="23"/>
      <c r="F1383" s="46"/>
      <c r="G1383" s="46"/>
      <c r="H1383" s="46"/>
    </row>
    <row r="1384" spans="1:8">
      <c r="A1384" s="70"/>
      <c r="B1384" s="283"/>
      <c r="C1384" s="272"/>
      <c r="D1384" s="266"/>
      <c r="E1384" s="23"/>
      <c r="F1384" s="46"/>
      <c r="G1384" s="46"/>
      <c r="H1384" s="46"/>
    </row>
    <row r="1385" spans="1:8">
      <c r="A1385" s="280">
        <v>131</v>
      </c>
      <c r="B1385" s="285" t="s">
        <v>714</v>
      </c>
      <c r="C1385" s="286"/>
      <c r="D1385" s="269" t="s">
        <v>473</v>
      </c>
      <c r="E1385" s="23">
        <v>10</v>
      </c>
      <c r="F1385" s="46"/>
      <c r="G1385" s="46"/>
      <c r="H1385" s="46"/>
    </row>
    <row r="1386" spans="1:8">
      <c r="A1386" s="70"/>
      <c r="B1386" s="282" t="s">
        <v>710</v>
      </c>
      <c r="C1386" s="272"/>
      <c r="D1386" s="179"/>
      <c r="E1386" s="23"/>
      <c r="F1386" s="46"/>
      <c r="G1386" s="46"/>
      <c r="H1386" s="46"/>
    </row>
    <row r="1387" spans="1:8">
      <c r="A1387" s="70"/>
      <c r="B1387" s="282" t="s">
        <v>713</v>
      </c>
      <c r="C1387" s="272"/>
      <c r="D1387" s="179"/>
      <c r="E1387" s="23"/>
      <c r="F1387" s="46"/>
      <c r="G1387" s="46"/>
      <c r="H1387" s="46"/>
    </row>
    <row r="1388" spans="1:8">
      <c r="A1388" s="70"/>
      <c r="B1388" s="282"/>
      <c r="C1388" s="272"/>
      <c r="D1388" s="179"/>
      <c r="E1388" s="23"/>
      <c r="F1388" s="46"/>
      <c r="G1388" s="46"/>
      <c r="H1388" s="46"/>
    </row>
    <row r="1389" spans="1:8">
      <c r="A1389" s="70">
        <v>132</v>
      </c>
      <c r="B1389" s="282" t="s">
        <v>715</v>
      </c>
      <c r="C1389" s="287"/>
      <c r="D1389" s="269" t="s">
        <v>473</v>
      </c>
      <c r="E1389" s="23">
        <v>10</v>
      </c>
      <c r="F1389" s="46"/>
      <c r="G1389" s="46"/>
      <c r="H1389" s="46"/>
    </row>
    <row r="1390" spans="1:8">
      <c r="A1390" s="70"/>
      <c r="B1390" s="282" t="s">
        <v>710</v>
      </c>
      <c r="C1390" s="287"/>
      <c r="D1390" s="266"/>
      <c r="E1390" s="23"/>
      <c r="F1390" s="46"/>
      <c r="G1390" s="46"/>
      <c r="H1390" s="46"/>
    </row>
    <row r="1391" spans="1:8" ht="45.75">
      <c r="A1391" s="70"/>
      <c r="B1391" s="283" t="s">
        <v>716</v>
      </c>
      <c r="C1391" s="272"/>
      <c r="D1391" s="266"/>
      <c r="E1391" s="23"/>
      <c r="F1391" s="46"/>
      <c r="G1391" s="46"/>
      <c r="H1391" s="46"/>
    </row>
    <row r="1392" spans="1:8" ht="45.75">
      <c r="A1392" s="70"/>
      <c r="B1392" s="283" t="s">
        <v>717</v>
      </c>
      <c r="C1392" s="272"/>
      <c r="D1392" s="266"/>
      <c r="E1392" s="23"/>
      <c r="F1392" s="46"/>
      <c r="G1392" s="46"/>
      <c r="H1392" s="46"/>
    </row>
    <row r="1393" spans="1:8" ht="34.5">
      <c r="A1393" s="70"/>
      <c r="B1393" s="283" t="s">
        <v>718</v>
      </c>
      <c r="C1393" s="272"/>
      <c r="D1393" s="266"/>
      <c r="E1393" s="23"/>
      <c r="F1393" s="46"/>
      <c r="G1393" s="46"/>
      <c r="H1393" s="46"/>
    </row>
    <row r="1394" spans="1:8" ht="34.5">
      <c r="A1394" s="70"/>
      <c r="B1394" s="283" t="s">
        <v>719</v>
      </c>
      <c r="C1394" s="272"/>
      <c r="D1394" s="266"/>
      <c r="E1394" s="23"/>
      <c r="F1394" s="46"/>
      <c r="G1394" s="46"/>
      <c r="H1394" s="46"/>
    </row>
    <row r="1395" spans="1:8" ht="34.5">
      <c r="A1395" s="70"/>
      <c r="B1395" s="283" t="s">
        <v>720</v>
      </c>
      <c r="C1395" s="272"/>
      <c r="D1395" s="266"/>
      <c r="E1395" s="23"/>
      <c r="F1395" s="46"/>
      <c r="G1395" s="46"/>
      <c r="H1395" s="46"/>
    </row>
    <row r="1396" spans="1:8" ht="45.75">
      <c r="A1396" s="70"/>
      <c r="B1396" s="283" t="s">
        <v>721</v>
      </c>
      <c r="C1396" s="272"/>
      <c r="D1396" s="266"/>
      <c r="E1396" s="23"/>
      <c r="F1396" s="46"/>
      <c r="G1396" s="46"/>
      <c r="H1396" s="46"/>
    </row>
    <row r="1397" spans="1:8">
      <c r="A1397" s="70"/>
      <c r="B1397" s="283"/>
      <c r="C1397" s="272"/>
      <c r="D1397" s="266"/>
      <c r="E1397" s="23"/>
      <c r="F1397" s="46"/>
      <c r="G1397" s="46"/>
      <c r="H1397" s="46"/>
    </row>
    <row r="1398" spans="1:8">
      <c r="A1398" s="70"/>
      <c r="B1398" s="282" t="s">
        <v>722</v>
      </c>
      <c r="C1398" s="272"/>
      <c r="D1398" s="266"/>
      <c r="E1398" s="23"/>
      <c r="F1398" s="46"/>
      <c r="G1398" s="46"/>
      <c r="H1398" s="46"/>
    </row>
    <row r="1399" spans="1:8" ht="34.5">
      <c r="A1399" s="70"/>
      <c r="B1399" s="283" t="s">
        <v>718</v>
      </c>
      <c r="C1399" s="272"/>
      <c r="D1399" s="266"/>
      <c r="E1399" s="23"/>
      <c r="F1399" s="46"/>
      <c r="G1399" s="46"/>
      <c r="H1399" s="46"/>
    </row>
    <row r="1400" spans="1:8" ht="34.5">
      <c r="A1400" s="70"/>
      <c r="B1400" s="283" t="s">
        <v>719</v>
      </c>
      <c r="C1400" s="272"/>
      <c r="D1400" s="266"/>
      <c r="E1400" s="23"/>
      <c r="F1400" s="46"/>
      <c r="G1400" s="46"/>
      <c r="H1400" s="46"/>
    </row>
    <row r="1401" spans="1:8">
      <c r="A1401" s="70"/>
      <c r="B1401" s="283"/>
      <c r="C1401" s="272"/>
      <c r="D1401" s="266"/>
      <c r="E1401" s="23"/>
      <c r="F1401" s="46"/>
      <c r="G1401" s="46"/>
      <c r="H1401" s="46"/>
    </row>
    <row r="1402" spans="1:8">
      <c r="A1402" s="70"/>
      <c r="B1402" s="282" t="s">
        <v>723</v>
      </c>
      <c r="C1402" s="272"/>
      <c r="D1402" s="266"/>
      <c r="E1402" s="23"/>
      <c r="F1402" s="46"/>
      <c r="G1402" s="46"/>
      <c r="H1402" s="46"/>
    </row>
    <row r="1403" spans="1:8" ht="34.5">
      <c r="A1403" s="70"/>
      <c r="B1403" s="283" t="s">
        <v>720</v>
      </c>
      <c r="C1403" s="272"/>
      <c r="D1403" s="266"/>
      <c r="E1403" s="23"/>
      <c r="F1403" s="46"/>
      <c r="G1403" s="46"/>
      <c r="H1403" s="46"/>
    </row>
    <row r="1404" spans="1:8">
      <c r="A1404" s="70"/>
      <c r="B1404" s="283"/>
      <c r="C1404" s="272"/>
      <c r="D1404" s="179"/>
      <c r="E1404" s="23"/>
      <c r="F1404" s="46"/>
      <c r="G1404" s="46"/>
      <c r="H1404" s="46"/>
    </row>
    <row r="1405" spans="1:8">
      <c r="A1405" s="280">
        <v>133</v>
      </c>
      <c r="B1405" s="288" t="s">
        <v>724</v>
      </c>
      <c r="C1405" s="289"/>
      <c r="D1405" s="179"/>
      <c r="E1405" s="23"/>
      <c r="F1405" s="46"/>
      <c r="G1405" s="46"/>
      <c r="H1405" s="46"/>
    </row>
    <row r="1406" spans="1:8" ht="56.25">
      <c r="A1406" s="70"/>
      <c r="B1406" s="290" t="s">
        <v>725</v>
      </c>
      <c r="C1406" s="290"/>
      <c r="D1406" s="291"/>
      <c r="E1406" s="23"/>
      <c r="F1406" s="46"/>
      <c r="G1406" s="46"/>
      <c r="H1406" s="46"/>
    </row>
    <row r="1407" spans="1:8">
      <c r="A1407" s="70"/>
      <c r="B1407" s="290" t="s">
        <v>726</v>
      </c>
      <c r="C1407" s="290"/>
      <c r="D1407" s="291"/>
      <c r="E1407" s="23"/>
      <c r="F1407" s="46"/>
      <c r="G1407" s="46"/>
      <c r="H1407" s="46"/>
    </row>
    <row r="1408" spans="1:8">
      <c r="A1408" s="70"/>
      <c r="B1408" s="290" t="s">
        <v>727</v>
      </c>
      <c r="C1408" s="290"/>
      <c r="D1408" s="291"/>
      <c r="E1408" s="23"/>
      <c r="F1408" s="46"/>
      <c r="G1408" s="46"/>
      <c r="H1408" s="46"/>
    </row>
    <row r="1409" spans="1:8" ht="33.75">
      <c r="A1409" s="70"/>
      <c r="B1409" s="290" t="s">
        <v>728</v>
      </c>
      <c r="C1409" s="290"/>
      <c r="D1409" s="291"/>
      <c r="E1409" s="23"/>
      <c r="F1409" s="46"/>
      <c r="G1409" s="46"/>
      <c r="H1409" s="46"/>
    </row>
    <row r="1410" spans="1:8">
      <c r="A1410" s="70"/>
      <c r="B1410" s="290" t="s">
        <v>729</v>
      </c>
      <c r="C1410" s="290"/>
      <c r="D1410" s="291"/>
      <c r="E1410" s="23"/>
      <c r="F1410" s="46"/>
      <c r="G1410" s="46"/>
      <c r="H1410" s="46"/>
    </row>
    <row r="1411" spans="1:8">
      <c r="A1411" s="70"/>
      <c r="B1411" s="290" t="s">
        <v>730</v>
      </c>
      <c r="C1411" s="290"/>
      <c r="D1411" s="291"/>
      <c r="E1411" s="23"/>
      <c r="F1411" s="46"/>
      <c r="G1411" s="46"/>
      <c r="H1411" s="46"/>
    </row>
    <row r="1412" spans="1:8">
      <c r="A1412" s="70"/>
      <c r="B1412" s="290" t="s">
        <v>727</v>
      </c>
      <c r="C1412" s="290"/>
      <c r="D1412" s="291"/>
      <c r="E1412" s="23"/>
      <c r="F1412" s="46"/>
      <c r="G1412" s="46"/>
      <c r="H1412" s="46"/>
    </row>
    <row r="1413" spans="1:8" ht="33.75">
      <c r="A1413" s="70"/>
      <c r="B1413" s="290" t="s">
        <v>731</v>
      </c>
      <c r="C1413" s="290"/>
      <c r="D1413" s="291"/>
      <c r="E1413" s="23"/>
      <c r="F1413" s="46"/>
      <c r="G1413" s="46"/>
      <c r="H1413" s="46"/>
    </row>
    <row r="1414" spans="1:8">
      <c r="A1414" s="70"/>
      <c r="B1414" s="290" t="s">
        <v>732</v>
      </c>
      <c r="C1414" s="290"/>
      <c r="D1414" s="291"/>
      <c r="E1414" s="23"/>
      <c r="F1414" s="46"/>
      <c r="G1414" s="46"/>
      <c r="H1414" s="46"/>
    </row>
    <row r="1415" spans="1:8">
      <c r="A1415" s="70"/>
      <c r="B1415" s="290" t="s">
        <v>727</v>
      </c>
      <c r="C1415" s="290"/>
      <c r="D1415" s="291"/>
      <c r="E1415" s="23"/>
      <c r="F1415" s="46"/>
      <c r="G1415" s="46"/>
      <c r="H1415" s="46"/>
    </row>
    <row r="1416" spans="1:8">
      <c r="A1416" s="182"/>
      <c r="B1416" s="292"/>
      <c r="C1416" s="292"/>
      <c r="D1416" s="179"/>
      <c r="E1416" s="23"/>
      <c r="F1416" s="46"/>
      <c r="G1416" s="46"/>
      <c r="H1416" s="46"/>
    </row>
    <row r="1417" spans="1:8">
      <c r="A1417" s="70">
        <v>134</v>
      </c>
      <c r="B1417" s="293" t="s">
        <v>733</v>
      </c>
      <c r="C1417" s="294"/>
      <c r="D1417" s="269" t="s">
        <v>473</v>
      </c>
      <c r="E1417" s="23">
        <v>10</v>
      </c>
      <c r="F1417" s="46"/>
      <c r="G1417" s="46"/>
      <c r="H1417" s="46"/>
    </row>
    <row r="1418" spans="1:8">
      <c r="A1418" s="70"/>
      <c r="B1418" s="293"/>
      <c r="C1418" s="294"/>
      <c r="D1418" s="266"/>
      <c r="E1418" s="23"/>
      <c r="F1418" s="46"/>
      <c r="G1418" s="46"/>
      <c r="H1418" s="46"/>
    </row>
    <row r="1419" spans="1:8">
      <c r="A1419" s="70"/>
      <c r="B1419" s="293" t="s">
        <v>734</v>
      </c>
      <c r="C1419" s="294"/>
      <c r="D1419" s="266"/>
      <c r="E1419" s="23"/>
      <c r="F1419" s="46"/>
      <c r="G1419" s="46"/>
      <c r="H1419" s="46"/>
    </row>
    <row r="1420" spans="1:8">
      <c r="A1420" s="70"/>
      <c r="B1420" s="295" t="s">
        <v>735</v>
      </c>
      <c r="C1420" s="296"/>
      <c r="D1420" s="266"/>
      <c r="E1420" s="23"/>
      <c r="F1420" s="46"/>
      <c r="G1420" s="46"/>
      <c r="H1420" s="46"/>
    </row>
    <row r="1421" spans="1:8">
      <c r="A1421" s="70"/>
      <c r="B1421" s="295" t="s">
        <v>736</v>
      </c>
      <c r="C1421" s="296"/>
      <c r="D1421" s="266"/>
      <c r="E1421" s="23"/>
      <c r="F1421" s="46"/>
      <c r="G1421" s="46"/>
      <c r="H1421" s="46"/>
    </row>
    <row r="1422" spans="1:8">
      <c r="A1422" s="70"/>
      <c r="B1422" s="293"/>
      <c r="C1422" s="294"/>
      <c r="D1422" s="266"/>
      <c r="E1422" s="23"/>
      <c r="F1422" s="46"/>
      <c r="G1422" s="46"/>
      <c r="H1422" s="46"/>
    </row>
    <row r="1423" spans="1:8">
      <c r="A1423" s="70"/>
      <c r="B1423" s="293" t="s">
        <v>737</v>
      </c>
      <c r="C1423" s="294"/>
      <c r="D1423" s="266"/>
      <c r="E1423" s="23"/>
      <c r="F1423" s="46"/>
      <c r="G1423" s="46"/>
      <c r="H1423" s="46"/>
    </row>
    <row r="1424" spans="1:8">
      <c r="A1424" s="70"/>
      <c r="B1424" s="290" t="s">
        <v>738</v>
      </c>
      <c r="C1424" s="294"/>
      <c r="D1424" s="266"/>
      <c r="E1424" s="23"/>
      <c r="F1424" s="46"/>
      <c r="G1424" s="46"/>
      <c r="H1424" s="46"/>
    </row>
    <row r="1425" spans="1:8">
      <c r="A1425" s="70"/>
      <c r="B1425" s="290" t="s">
        <v>739</v>
      </c>
      <c r="C1425" s="294"/>
      <c r="D1425" s="266"/>
      <c r="E1425" s="23"/>
      <c r="F1425" s="46"/>
      <c r="G1425" s="46"/>
      <c r="H1425" s="46"/>
    </row>
    <row r="1426" spans="1:8">
      <c r="A1426" s="70"/>
      <c r="B1426" s="290" t="s">
        <v>740</v>
      </c>
      <c r="C1426" s="294"/>
      <c r="D1426" s="266"/>
      <c r="E1426" s="23"/>
      <c r="F1426" s="46"/>
      <c r="G1426" s="46"/>
      <c r="H1426" s="46"/>
    </row>
    <row r="1427" spans="1:8">
      <c r="A1427" s="70"/>
      <c r="B1427" s="290" t="s">
        <v>741</v>
      </c>
      <c r="C1427" s="294"/>
      <c r="D1427" s="266"/>
      <c r="E1427" s="23"/>
      <c r="F1427" s="46"/>
      <c r="G1427" s="46"/>
      <c r="H1427" s="46"/>
    </row>
    <row r="1428" spans="1:8">
      <c r="A1428" s="70"/>
      <c r="B1428" s="290" t="s">
        <v>742</v>
      </c>
      <c r="C1428" s="294"/>
      <c r="D1428" s="266"/>
      <c r="E1428" s="23"/>
      <c r="F1428" s="46"/>
      <c r="G1428" s="46"/>
      <c r="H1428" s="46"/>
    </row>
    <row r="1429" spans="1:8">
      <c r="A1429" s="70"/>
      <c r="B1429" s="290" t="s">
        <v>743</v>
      </c>
      <c r="C1429" s="290"/>
      <c r="D1429" s="266"/>
      <c r="E1429" s="23"/>
      <c r="F1429" s="46"/>
      <c r="G1429" s="46"/>
      <c r="H1429" s="46"/>
    </row>
    <row r="1430" spans="1:8">
      <c r="A1430" s="70"/>
      <c r="B1430" s="290" t="s">
        <v>744</v>
      </c>
      <c r="C1430" s="294"/>
      <c r="D1430" s="266"/>
      <c r="E1430" s="23"/>
      <c r="F1430" s="46"/>
      <c r="G1430" s="46"/>
      <c r="H1430" s="46"/>
    </row>
    <row r="1431" spans="1:8">
      <c r="A1431" s="182"/>
      <c r="B1431" s="290"/>
      <c r="C1431" s="297"/>
      <c r="D1431" s="260"/>
      <c r="E1431" s="19"/>
      <c r="F1431" s="46"/>
      <c r="G1431" s="46"/>
      <c r="H1431" s="46"/>
    </row>
    <row r="1432" spans="1:8">
      <c r="A1432" s="70">
        <v>135</v>
      </c>
      <c r="B1432" s="293" t="s">
        <v>745</v>
      </c>
      <c r="C1432" s="298"/>
      <c r="D1432" s="269" t="s">
        <v>473</v>
      </c>
      <c r="E1432" s="23">
        <v>10</v>
      </c>
      <c r="F1432" s="46"/>
      <c r="G1432" s="46"/>
      <c r="H1432" s="46"/>
    </row>
    <row r="1433" spans="1:8">
      <c r="A1433" s="70"/>
      <c r="B1433" s="290" t="s">
        <v>741</v>
      </c>
      <c r="C1433" s="298"/>
      <c r="D1433" s="179"/>
      <c r="E1433" s="23"/>
      <c r="F1433" s="46"/>
      <c r="G1433" s="46"/>
      <c r="H1433" s="46"/>
    </row>
    <row r="1434" spans="1:8">
      <c r="A1434" s="70"/>
      <c r="B1434" s="290" t="s">
        <v>742</v>
      </c>
      <c r="C1434" s="298"/>
      <c r="D1434" s="179"/>
      <c r="E1434" s="23"/>
      <c r="F1434" s="46"/>
      <c r="G1434" s="46"/>
      <c r="H1434" s="46"/>
    </row>
    <row r="1435" spans="1:8">
      <c r="A1435" s="70"/>
      <c r="B1435" s="290" t="s">
        <v>743</v>
      </c>
      <c r="C1435" s="299"/>
      <c r="D1435" s="179"/>
      <c r="E1435" s="23"/>
      <c r="F1435" s="46"/>
      <c r="G1435" s="46"/>
      <c r="H1435" s="46"/>
    </row>
    <row r="1436" spans="1:8">
      <c r="A1436" s="280"/>
      <c r="B1436" s="300"/>
      <c r="C1436" s="292"/>
      <c r="D1436" s="1"/>
      <c r="E1436" s="5"/>
      <c r="F1436" s="46"/>
      <c r="G1436" s="46"/>
      <c r="H1436" s="46"/>
    </row>
    <row r="1437" spans="1:8">
      <c r="A1437" s="70">
        <v>136</v>
      </c>
      <c r="B1437" s="293" t="s">
        <v>746</v>
      </c>
      <c r="C1437" s="290"/>
      <c r="D1437" s="269" t="s">
        <v>473</v>
      </c>
      <c r="E1437" s="23">
        <v>10</v>
      </c>
      <c r="F1437" s="46"/>
      <c r="G1437" s="46"/>
      <c r="H1437" s="46"/>
    </row>
    <row r="1438" spans="1:8" ht="33.75">
      <c r="A1438" s="70"/>
      <c r="B1438" s="290" t="s">
        <v>747</v>
      </c>
      <c r="C1438" s="290"/>
      <c r="D1438" s="266"/>
      <c r="E1438" s="23"/>
      <c r="F1438" s="46"/>
      <c r="G1438" s="46"/>
      <c r="H1438" s="46"/>
    </row>
    <row r="1439" spans="1:8" ht="33.75">
      <c r="A1439" s="70"/>
      <c r="B1439" s="290" t="s">
        <v>748</v>
      </c>
      <c r="C1439" s="290"/>
      <c r="D1439" s="266"/>
      <c r="E1439" s="23"/>
      <c r="F1439" s="46"/>
      <c r="G1439" s="46"/>
      <c r="H1439" s="46"/>
    </row>
    <row r="1440" spans="1:8" ht="33.75">
      <c r="A1440" s="70"/>
      <c r="B1440" s="290" t="s">
        <v>749</v>
      </c>
      <c r="C1440" s="290"/>
      <c r="D1440" s="266"/>
      <c r="E1440" s="23"/>
      <c r="F1440" s="46"/>
      <c r="G1440" s="46"/>
      <c r="H1440" s="46"/>
    </row>
    <row r="1441" spans="1:8" ht="22.5">
      <c r="A1441" s="70"/>
      <c r="B1441" s="290" t="s">
        <v>750</v>
      </c>
      <c r="C1441" s="290"/>
      <c r="D1441" s="266"/>
      <c r="E1441" s="23"/>
      <c r="F1441" s="46"/>
      <c r="G1441" s="46"/>
      <c r="H1441" s="46"/>
    </row>
    <row r="1442" spans="1:8" ht="22.5">
      <c r="A1442" s="70"/>
      <c r="B1442" s="290" t="s">
        <v>751</v>
      </c>
      <c r="C1442" s="290"/>
      <c r="D1442" s="266"/>
      <c r="E1442" s="23"/>
      <c r="F1442" s="46"/>
      <c r="G1442" s="46"/>
      <c r="H1442" s="46"/>
    </row>
    <row r="1443" spans="1:8">
      <c r="A1443" s="70"/>
      <c r="B1443" s="290"/>
      <c r="C1443" s="290"/>
      <c r="D1443" s="266"/>
      <c r="E1443" s="23"/>
      <c r="F1443" s="46"/>
      <c r="G1443" s="46"/>
      <c r="H1443" s="46"/>
    </row>
    <row r="1444" spans="1:8">
      <c r="A1444" s="70">
        <v>137</v>
      </c>
      <c r="B1444" s="293" t="s">
        <v>752</v>
      </c>
      <c r="C1444" s="290" t="s">
        <v>753</v>
      </c>
      <c r="D1444" s="269" t="s">
        <v>473</v>
      </c>
      <c r="E1444" s="23">
        <v>10</v>
      </c>
      <c r="F1444" s="46"/>
      <c r="G1444" s="46"/>
      <c r="H1444" s="46"/>
    </row>
    <row r="1445" spans="1:8" ht="56.25">
      <c r="A1445" s="70"/>
      <c r="B1445" s="290" t="s">
        <v>754</v>
      </c>
      <c r="C1445" s="290"/>
      <c r="D1445" s="266"/>
      <c r="E1445" s="23"/>
      <c r="F1445" s="46"/>
      <c r="G1445" s="46"/>
      <c r="H1445" s="46"/>
    </row>
    <row r="1446" spans="1:8">
      <c r="A1446" s="70">
        <v>138</v>
      </c>
      <c r="B1446" s="301" t="s">
        <v>755</v>
      </c>
      <c r="D1446" s="269" t="s">
        <v>473</v>
      </c>
      <c r="E1446" s="23">
        <v>10</v>
      </c>
      <c r="F1446" s="46"/>
      <c r="G1446" s="46"/>
      <c r="H1446" s="46"/>
    </row>
    <row r="1447" spans="1:8" ht="56.25">
      <c r="A1447" s="70"/>
      <c r="B1447" s="302" t="s">
        <v>756</v>
      </c>
      <c r="C1447" s="290"/>
      <c r="D1447" s="179"/>
      <c r="E1447" s="23"/>
      <c r="F1447" s="46"/>
      <c r="G1447" s="46"/>
      <c r="H1447" s="46"/>
    </row>
    <row r="1448" spans="1:8">
      <c r="A1448" s="182"/>
      <c r="B1448" s="303"/>
      <c r="C1448" s="290"/>
      <c r="D1448" s="179"/>
      <c r="E1448" s="23"/>
      <c r="F1448" s="46"/>
      <c r="G1448" s="46"/>
      <c r="H1448" s="46"/>
    </row>
    <row r="1449" spans="1:8">
      <c r="A1449" s="280">
        <v>139</v>
      </c>
      <c r="B1449" s="288" t="s">
        <v>757</v>
      </c>
      <c r="C1449" s="289"/>
      <c r="D1449" s="269" t="s">
        <v>473</v>
      </c>
      <c r="E1449" s="23">
        <v>10</v>
      </c>
      <c r="F1449" s="46"/>
      <c r="G1449" s="46"/>
      <c r="H1449" s="46"/>
    </row>
    <row r="1450" spans="1:8" ht="45">
      <c r="A1450" s="70"/>
      <c r="B1450" s="290" t="s">
        <v>758</v>
      </c>
      <c r="C1450" s="290"/>
      <c r="D1450" s="291"/>
      <c r="E1450" s="23"/>
      <c r="F1450" s="46"/>
      <c r="G1450" s="46"/>
      <c r="H1450" s="46"/>
    </row>
    <row r="1451" spans="1:8">
      <c r="A1451" s="70"/>
      <c r="B1451" s="290" t="s">
        <v>759</v>
      </c>
      <c r="C1451" s="290"/>
      <c r="D1451" s="291"/>
      <c r="E1451" s="23"/>
      <c r="F1451" s="46"/>
      <c r="G1451" s="46"/>
      <c r="H1451" s="46"/>
    </row>
    <row r="1452" spans="1:8">
      <c r="A1452" s="70"/>
      <c r="B1452" s="290" t="s">
        <v>760</v>
      </c>
      <c r="C1452" s="290"/>
      <c r="D1452" s="291"/>
      <c r="E1452" s="23"/>
      <c r="F1452" s="46"/>
      <c r="G1452" s="46"/>
      <c r="H1452" s="46"/>
    </row>
    <row r="1453" spans="1:8" ht="67.5">
      <c r="A1453" s="70"/>
      <c r="B1453" s="290" t="s">
        <v>761</v>
      </c>
      <c r="C1453" s="290"/>
      <c r="D1453" s="291"/>
      <c r="E1453" s="23"/>
      <c r="F1453" s="46"/>
      <c r="G1453" s="46"/>
      <c r="H1453" s="46"/>
    </row>
    <row r="1454" spans="1:8" ht="22.5">
      <c r="A1454" s="70"/>
      <c r="B1454" s="290" t="s">
        <v>762</v>
      </c>
      <c r="C1454" s="290"/>
      <c r="D1454" s="291"/>
      <c r="E1454" s="23"/>
      <c r="F1454" s="46"/>
      <c r="G1454" s="46"/>
      <c r="H1454" s="46"/>
    </row>
    <row r="1455" spans="1:8">
      <c r="A1455" s="70"/>
      <c r="B1455" s="290" t="s">
        <v>763</v>
      </c>
      <c r="C1455" s="290"/>
      <c r="D1455" s="291"/>
      <c r="E1455" s="23"/>
      <c r="F1455" s="46"/>
      <c r="G1455" s="46"/>
      <c r="H1455" s="46"/>
    </row>
    <row r="1456" spans="1:8" ht="33.75">
      <c r="A1456" s="70"/>
      <c r="B1456" s="290" t="s">
        <v>764</v>
      </c>
      <c r="C1456" s="290"/>
      <c r="D1456" s="291"/>
      <c r="E1456" s="23"/>
      <c r="F1456" s="46"/>
      <c r="G1456" s="46"/>
      <c r="H1456" s="46"/>
    </row>
    <row r="1457" spans="1:8">
      <c r="A1457" s="70"/>
      <c r="B1457" s="290" t="s">
        <v>729</v>
      </c>
      <c r="C1457" s="290"/>
      <c r="D1457" s="291"/>
      <c r="E1457" s="23"/>
      <c r="F1457" s="46"/>
      <c r="G1457" s="46"/>
      <c r="H1457" s="46"/>
    </row>
    <row r="1458" spans="1:8">
      <c r="A1458" s="70"/>
      <c r="B1458" s="290" t="s">
        <v>730</v>
      </c>
      <c r="C1458" s="290"/>
      <c r="D1458" s="291"/>
      <c r="E1458" s="23"/>
      <c r="F1458" s="46"/>
      <c r="G1458" s="46"/>
      <c r="H1458" s="46"/>
    </row>
    <row r="1459" spans="1:8">
      <c r="A1459" s="70"/>
      <c r="B1459" s="290" t="s">
        <v>765</v>
      </c>
      <c r="C1459" s="290"/>
      <c r="D1459" s="291"/>
      <c r="E1459" s="23"/>
      <c r="F1459" s="46"/>
      <c r="G1459" s="46"/>
      <c r="H1459" s="46"/>
    </row>
    <row r="1460" spans="1:8">
      <c r="A1460" s="70"/>
      <c r="B1460" s="293"/>
      <c r="C1460" s="290"/>
      <c r="D1460" s="291"/>
      <c r="E1460" s="23"/>
      <c r="F1460" s="46"/>
      <c r="G1460" s="46"/>
      <c r="H1460" s="46"/>
    </row>
    <row r="1461" spans="1:8">
      <c r="A1461" s="70">
        <v>140</v>
      </c>
      <c r="B1461" s="293" t="s">
        <v>766</v>
      </c>
      <c r="C1461" s="290"/>
      <c r="D1461" s="269" t="s">
        <v>473</v>
      </c>
      <c r="E1461" s="23">
        <v>10</v>
      </c>
      <c r="F1461" s="46"/>
      <c r="G1461" s="46"/>
      <c r="H1461" s="46"/>
    </row>
    <row r="1462" spans="1:8" ht="45">
      <c r="A1462" s="70"/>
      <c r="B1462" s="304" t="s">
        <v>767</v>
      </c>
      <c r="C1462" s="305"/>
      <c r="D1462" s="266"/>
      <c r="E1462" s="23"/>
      <c r="F1462" s="46"/>
      <c r="G1462" s="46"/>
      <c r="H1462" s="46"/>
    </row>
    <row r="1463" spans="1:8">
      <c r="A1463" s="70">
        <v>19</v>
      </c>
      <c r="B1463" s="306" t="s">
        <v>768</v>
      </c>
      <c r="C1463" s="307" t="s">
        <v>769</v>
      </c>
      <c r="D1463" s="266"/>
      <c r="E1463" s="23"/>
      <c r="F1463" s="23" t="s">
        <v>473</v>
      </c>
      <c r="G1463" s="62">
        <v>1250</v>
      </c>
      <c r="H1463" s="62">
        <v>1250</v>
      </c>
    </row>
    <row r="1464" spans="1:8">
      <c r="A1464" s="70"/>
      <c r="B1464" s="306"/>
      <c r="C1464" s="305"/>
      <c r="D1464" s="266"/>
      <c r="E1464" s="23"/>
      <c r="F1464" s="46"/>
      <c r="G1464" s="46"/>
      <c r="H1464" s="46"/>
    </row>
    <row r="1465" spans="1:8" ht="34.5">
      <c r="A1465" s="70"/>
      <c r="B1465" s="308" t="s">
        <v>770</v>
      </c>
      <c r="C1465" s="305"/>
      <c r="D1465" s="266"/>
      <c r="E1465" s="23"/>
      <c r="F1465" s="46"/>
      <c r="G1465" s="46"/>
      <c r="H1465" s="46"/>
    </row>
    <row r="1466" spans="1:8">
      <c r="A1466" s="70">
        <v>19</v>
      </c>
      <c r="B1466" s="306" t="s">
        <v>768</v>
      </c>
      <c r="C1466" s="307" t="s">
        <v>769</v>
      </c>
      <c r="D1466" s="266"/>
      <c r="E1466" s="23"/>
      <c r="F1466" s="23" t="s">
        <v>473</v>
      </c>
      <c r="G1466" s="62">
        <v>1250</v>
      </c>
      <c r="H1466" s="62">
        <v>1250</v>
      </c>
    </row>
    <row r="1467" spans="1:8">
      <c r="A1467" s="70"/>
      <c r="B1467" s="309"/>
      <c r="C1467" s="305"/>
      <c r="D1467" s="266"/>
      <c r="E1467" s="23"/>
      <c r="F1467" s="46"/>
      <c r="G1467" s="46"/>
      <c r="H1467" s="46"/>
    </row>
    <row r="1468" spans="1:8" ht="34.5">
      <c r="A1468" s="70"/>
      <c r="B1468" s="310" t="s">
        <v>771</v>
      </c>
      <c r="C1468" s="311"/>
      <c r="D1468" s="266"/>
      <c r="E1468" s="23"/>
      <c r="F1468" s="46"/>
      <c r="G1468" s="46"/>
      <c r="H1468" s="46"/>
    </row>
    <row r="1469" spans="1:8">
      <c r="A1469" s="70">
        <v>19</v>
      </c>
      <c r="B1469" s="306" t="s">
        <v>768</v>
      </c>
      <c r="C1469" s="307" t="s">
        <v>769</v>
      </c>
      <c r="D1469" s="266"/>
      <c r="E1469" s="23"/>
      <c r="F1469" s="23" t="s">
        <v>473</v>
      </c>
      <c r="G1469" s="62">
        <v>750</v>
      </c>
      <c r="H1469" s="62">
        <v>750</v>
      </c>
    </row>
    <row r="1470" spans="1:8">
      <c r="A1470" s="70"/>
      <c r="B1470" s="305"/>
      <c r="C1470" s="311"/>
      <c r="D1470" s="266"/>
      <c r="E1470" s="23"/>
      <c r="F1470" s="46"/>
      <c r="G1470" s="46"/>
      <c r="H1470" s="46"/>
    </row>
    <row r="1471" spans="1:8" ht="34.5">
      <c r="A1471" s="70"/>
      <c r="B1471" s="310" t="s">
        <v>772</v>
      </c>
      <c r="C1471" s="311"/>
      <c r="D1471" s="266"/>
      <c r="E1471" s="23"/>
      <c r="F1471" s="46"/>
      <c r="G1471" s="46"/>
      <c r="H1471" s="46"/>
    </row>
    <row r="1472" spans="1:8">
      <c r="A1472" s="70">
        <v>19</v>
      </c>
      <c r="B1472" s="306" t="s">
        <v>768</v>
      </c>
      <c r="C1472" s="307" t="s">
        <v>769</v>
      </c>
      <c r="D1472" s="266"/>
      <c r="E1472" s="23"/>
      <c r="F1472" s="23" t="s">
        <v>473</v>
      </c>
      <c r="G1472" s="312">
        <v>100</v>
      </c>
      <c r="H1472" s="312">
        <v>100</v>
      </c>
    </row>
    <row r="1473" spans="1:8">
      <c r="A1473" s="70"/>
      <c r="B1473" s="305"/>
      <c r="C1473" s="311"/>
      <c r="D1473" s="266"/>
      <c r="E1473" s="23"/>
      <c r="F1473" s="46"/>
      <c r="G1473" s="46"/>
      <c r="H1473" s="46"/>
    </row>
    <row r="1474" spans="1:8" ht="23.25">
      <c r="A1474" s="70"/>
      <c r="B1474" s="310" t="s">
        <v>773</v>
      </c>
      <c r="C1474" s="311"/>
      <c r="D1474" s="266"/>
      <c r="E1474" s="23"/>
      <c r="F1474" s="46"/>
      <c r="G1474" s="46"/>
      <c r="H1474" s="46"/>
    </row>
    <row r="1475" spans="1:8">
      <c r="A1475" s="70">
        <v>19</v>
      </c>
      <c r="B1475" s="306" t="s">
        <v>768</v>
      </c>
      <c r="C1475" s="307" t="s">
        <v>769</v>
      </c>
      <c r="D1475" s="266"/>
      <c r="E1475" s="23"/>
      <c r="F1475" s="46" t="s">
        <v>19</v>
      </c>
      <c r="G1475" s="62">
        <v>50</v>
      </c>
      <c r="H1475" s="62">
        <v>50</v>
      </c>
    </row>
    <row r="1476" spans="1:8">
      <c r="A1476" s="70"/>
      <c r="B1476" s="305"/>
      <c r="C1476" s="311"/>
      <c r="D1476" s="266"/>
      <c r="E1476" s="23"/>
      <c r="F1476" s="46"/>
      <c r="G1476" s="46"/>
      <c r="H1476" s="46"/>
    </row>
    <row r="1477" spans="1:8" ht="23.25">
      <c r="A1477" s="70"/>
      <c r="B1477" s="310" t="s">
        <v>774</v>
      </c>
      <c r="C1477" s="311"/>
      <c r="D1477" s="266"/>
      <c r="E1477" s="23"/>
      <c r="F1477" s="46"/>
      <c r="G1477" s="46"/>
      <c r="H1477" s="46"/>
    </row>
    <row r="1478" spans="1:8">
      <c r="A1478" s="70">
        <v>19</v>
      </c>
      <c r="B1478" s="306" t="s">
        <v>768</v>
      </c>
      <c r="C1478" s="307" t="s">
        <v>769</v>
      </c>
      <c r="D1478" s="266"/>
      <c r="E1478" s="23"/>
      <c r="F1478" s="23" t="s">
        <v>473</v>
      </c>
      <c r="G1478" s="312">
        <v>100</v>
      </c>
      <c r="H1478" s="312">
        <v>100</v>
      </c>
    </row>
    <row r="1479" spans="1:8">
      <c r="A1479" s="70"/>
      <c r="B1479" s="305"/>
      <c r="C1479" s="311"/>
      <c r="D1479" s="266"/>
      <c r="E1479" s="23"/>
      <c r="F1479" s="46"/>
      <c r="G1479" s="46"/>
      <c r="H1479" s="46"/>
    </row>
    <row r="1480" spans="1:8" ht="34.5">
      <c r="A1480" s="70"/>
      <c r="B1480" s="310" t="s">
        <v>775</v>
      </c>
      <c r="C1480" s="311"/>
      <c r="D1480" s="266"/>
      <c r="E1480" s="23"/>
      <c r="F1480" s="46"/>
      <c r="G1480" s="46"/>
      <c r="H1480" s="46"/>
    </row>
    <row r="1481" spans="1:8">
      <c r="A1481" s="70">
        <v>19</v>
      </c>
      <c r="B1481" s="306" t="s">
        <v>768</v>
      </c>
      <c r="C1481" s="307" t="s">
        <v>769</v>
      </c>
      <c r="D1481" s="266"/>
      <c r="E1481" s="23"/>
      <c r="F1481" s="46" t="s">
        <v>19</v>
      </c>
      <c r="G1481" s="62">
        <v>240</v>
      </c>
      <c r="H1481" s="62">
        <v>240</v>
      </c>
    </row>
    <row r="1482" spans="1:8">
      <c r="A1482" s="70"/>
      <c r="B1482" s="305"/>
      <c r="C1482" s="311"/>
      <c r="D1482" s="266"/>
      <c r="E1482" s="23"/>
      <c r="F1482" s="46"/>
      <c r="G1482" s="46"/>
      <c r="H1482" s="46"/>
    </row>
    <row r="1483" spans="1:8" ht="34.5">
      <c r="A1483" s="70"/>
      <c r="B1483" s="310" t="s">
        <v>776</v>
      </c>
      <c r="C1483" s="311"/>
      <c r="D1483" s="266"/>
      <c r="E1483" s="23"/>
      <c r="F1483" s="46"/>
      <c r="G1483" s="46"/>
      <c r="H1483" s="46"/>
    </row>
    <row r="1484" spans="1:8">
      <c r="A1484" s="70">
        <v>19</v>
      </c>
      <c r="B1484" s="306" t="s">
        <v>768</v>
      </c>
      <c r="C1484" s="307" t="s">
        <v>769</v>
      </c>
      <c r="D1484" s="266"/>
      <c r="E1484" s="23"/>
      <c r="F1484" s="46" t="s">
        <v>19</v>
      </c>
      <c r="G1484" s="62">
        <v>20</v>
      </c>
      <c r="H1484" s="62">
        <v>20</v>
      </c>
    </row>
    <row r="1485" spans="1:8">
      <c r="A1485" s="70"/>
      <c r="B1485" s="305"/>
      <c r="C1485" s="311"/>
      <c r="D1485" s="266"/>
      <c r="E1485" s="23"/>
      <c r="F1485" s="46"/>
      <c r="G1485" s="46"/>
      <c r="H1485" s="46"/>
    </row>
    <row r="1486" spans="1:8" ht="34.5">
      <c r="A1486" s="70"/>
      <c r="B1486" s="251" t="s">
        <v>777</v>
      </c>
      <c r="C1486" s="43"/>
      <c r="D1486" s="266"/>
      <c r="E1486" s="23"/>
      <c r="F1486" s="46"/>
      <c r="G1486" s="46"/>
      <c r="H1486" s="46"/>
    </row>
    <row r="1487" spans="1:8">
      <c r="A1487" s="70">
        <v>19</v>
      </c>
      <c r="B1487" s="306" t="s">
        <v>768</v>
      </c>
      <c r="C1487" s="307" t="s">
        <v>769</v>
      </c>
      <c r="D1487" s="266"/>
      <c r="E1487" s="23"/>
      <c r="F1487" s="23" t="s">
        <v>473</v>
      </c>
      <c r="G1487" s="62">
        <v>1100</v>
      </c>
      <c r="H1487" s="62">
        <v>1100</v>
      </c>
    </row>
    <row r="1488" spans="1:8">
      <c r="A1488" s="70"/>
      <c r="B1488" s="59"/>
      <c r="C1488" s="43"/>
      <c r="D1488" s="266"/>
      <c r="E1488" s="23"/>
      <c r="F1488" s="46"/>
      <c r="G1488" s="46"/>
      <c r="H1488" s="46"/>
    </row>
    <row r="1489" spans="1:8" ht="45.75">
      <c r="A1489" s="70"/>
      <c r="B1489" s="310" t="s">
        <v>778</v>
      </c>
      <c r="C1489" s="311"/>
      <c r="D1489" s="266"/>
      <c r="E1489" s="23"/>
      <c r="F1489" s="46"/>
      <c r="G1489" s="46"/>
      <c r="H1489" s="46"/>
    </row>
    <row r="1490" spans="1:8">
      <c r="A1490" s="70">
        <v>19</v>
      </c>
      <c r="B1490" s="306" t="s">
        <v>768</v>
      </c>
      <c r="C1490" s="307" t="s">
        <v>769</v>
      </c>
      <c r="D1490" s="266"/>
      <c r="E1490" s="23"/>
      <c r="F1490" s="23" t="s">
        <v>473</v>
      </c>
      <c r="G1490" s="312">
        <v>1200</v>
      </c>
      <c r="H1490" s="312">
        <v>1200</v>
      </c>
    </row>
    <row r="1491" spans="1:8">
      <c r="A1491" s="70"/>
      <c r="B1491" s="305"/>
      <c r="C1491" s="311"/>
      <c r="D1491" s="266"/>
      <c r="E1491" s="23"/>
      <c r="F1491" s="46"/>
      <c r="G1491" s="46"/>
      <c r="H1491" s="46"/>
    </row>
    <row r="1492" spans="1:8" ht="45.75">
      <c r="A1492" s="70"/>
      <c r="B1492" s="310" t="s">
        <v>779</v>
      </c>
      <c r="C1492" s="311"/>
      <c r="D1492" s="266"/>
      <c r="E1492" s="23"/>
      <c r="F1492" s="46"/>
      <c r="G1492" s="46"/>
      <c r="H1492" s="46"/>
    </row>
    <row r="1493" spans="1:8">
      <c r="A1493" s="70">
        <v>19</v>
      </c>
      <c r="B1493" s="306" t="s">
        <v>768</v>
      </c>
      <c r="C1493" s="307" t="s">
        <v>769</v>
      </c>
      <c r="D1493" s="266"/>
      <c r="E1493" s="23"/>
      <c r="F1493" s="23" t="s">
        <v>473</v>
      </c>
      <c r="G1493" s="312">
        <v>100</v>
      </c>
      <c r="H1493" s="312">
        <v>100</v>
      </c>
    </row>
    <row r="1494" spans="1:8">
      <c r="A1494" s="70"/>
      <c r="B1494" s="305"/>
      <c r="C1494" s="311"/>
      <c r="D1494" s="266"/>
      <c r="E1494" s="23"/>
      <c r="F1494" s="46"/>
      <c r="G1494" s="46"/>
      <c r="H1494" s="46"/>
    </row>
    <row r="1495" spans="1:8" ht="56.25">
      <c r="A1495" s="70"/>
      <c r="B1495" s="304" t="s">
        <v>780</v>
      </c>
      <c r="C1495" s="311"/>
      <c r="D1495" s="266"/>
      <c r="E1495" s="23"/>
      <c r="F1495" s="46"/>
      <c r="G1495" s="46"/>
      <c r="H1495" s="46"/>
    </row>
    <row r="1496" spans="1:8">
      <c r="A1496" s="70">
        <v>19</v>
      </c>
      <c r="B1496" s="306" t="s">
        <v>768</v>
      </c>
      <c r="C1496" s="307" t="s">
        <v>769</v>
      </c>
      <c r="D1496" s="266"/>
      <c r="E1496" s="23"/>
      <c r="F1496" s="23" t="s">
        <v>473</v>
      </c>
      <c r="G1496" s="62">
        <v>1400</v>
      </c>
      <c r="H1496" s="62">
        <v>1400</v>
      </c>
    </row>
    <row r="1497" spans="1:8">
      <c r="A1497" s="70"/>
      <c r="B1497" s="306"/>
      <c r="C1497" s="311"/>
      <c r="D1497" s="266"/>
      <c r="E1497" s="23"/>
      <c r="F1497" s="46"/>
      <c r="G1497" s="46"/>
      <c r="H1497" s="46"/>
    </row>
    <row r="1498" spans="1:8" ht="57">
      <c r="A1498" s="70"/>
      <c r="B1498" s="310" t="s">
        <v>781</v>
      </c>
      <c r="C1498" s="311"/>
      <c r="D1498" s="266"/>
      <c r="E1498" s="23"/>
      <c r="F1498" s="46"/>
      <c r="G1498" s="46"/>
      <c r="H1498" s="46"/>
    </row>
    <row r="1499" spans="1:8">
      <c r="A1499" s="70">
        <v>19</v>
      </c>
      <c r="B1499" s="306" t="s">
        <v>768</v>
      </c>
      <c r="C1499" s="307" t="s">
        <v>769</v>
      </c>
      <c r="D1499" s="266"/>
      <c r="E1499" s="23"/>
      <c r="F1499" s="23" t="s">
        <v>473</v>
      </c>
      <c r="G1499" s="62">
        <v>1400</v>
      </c>
      <c r="H1499" s="62">
        <v>1400</v>
      </c>
    </row>
    <row r="1500" spans="1:8">
      <c r="A1500" s="70"/>
      <c r="B1500" s="305"/>
      <c r="C1500" s="311"/>
      <c r="D1500" s="266"/>
      <c r="E1500" s="23"/>
      <c r="F1500" s="46"/>
      <c r="G1500" s="46"/>
      <c r="H1500" s="46"/>
    </row>
    <row r="1501" spans="1:8" ht="45.75">
      <c r="A1501" s="70"/>
      <c r="B1501" s="310" t="s">
        <v>782</v>
      </c>
      <c r="C1501" s="311"/>
      <c r="D1501" s="266"/>
      <c r="E1501" s="23"/>
      <c r="F1501" s="46"/>
      <c r="G1501" s="46"/>
      <c r="H1501" s="46"/>
    </row>
    <row r="1502" spans="1:8">
      <c r="A1502" s="70">
        <v>19</v>
      </c>
      <c r="B1502" s="306" t="s">
        <v>768</v>
      </c>
      <c r="C1502" s="307" t="s">
        <v>769</v>
      </c>
      <c r="D1502" s="266"/>
      <c r="E1502" s="23"/>
      <c r="F1502" s="23" t="s">
        <v>473</v>
      </c>
      <c r="G1502" s="62">
        <v>1400</v>
      </c>
      <c r="H1502" s="62">
        <v>1400</v>
      </c>
    </row>
    <row r="1503" spans="1:8">
      <c r="A1503" s="70"/>
      <c r="B1503" s="305"/>
      <c r="C1503" s="311"/>
      <c r="D1503" s="266"/>
      <c r="E1503" s="23"/>
      <c r="F1503" s="46"/>
      <c r="G1503" s="46"/>
      <c r="H1503" s="46"/>
    </row>
    <row r="1504" spans="1:8" ht="45.75">
      <c r="A1504" s="70"/>
      <c r="B1504" s="310" t="s">
        <v>783</v>
      </c>
      <c r="C1504" s="311"/>
      <c r="D1504" s="266"/>
      <c r="E1504" s="23"/>
      <c r="F1504" s="46"/>
      <c r="G1504" s="46"/>
      <c r="H1504" s="46"/>
    </row>
    <row r="1505" spans="1:8">
      <c r="A1505" s="70">
        <v>19</v>
      </c>
      <c r="B1505" s="306" t="s">
        <v>768</v>
      </c>
      <c r="C1505" s="307" t="s">
        <v>769</v>
      </c>
      <c r="D1505" s="266"/>
      <c r="E1505" s="23"/>
      <c r="F1505" s="23" t="s">
        <v>473</v>
      </c>
      <c r="G1505" s="62">
        <v>1200</v>
      </c>
      <c r="H1505" s="62">
        <v>1200</v>
      </c>
    </row>
    <row r="1506" spans="1:8">
      <c r="A1506" s="70"/>
      <c r="B1506" s="305"/>
      <c r="C1506" s="311"/>
      <c r="D1506" s="266"/>
      <c r="E1506" s="23"/>
      <c r="F1506" s="46"/>
      <c r="G1506" s="46"/>
      <c r="H1506" s="46"/>
    </row>
    <row r="1507" spans="1:8" ht="45.75">
      <c r="A1507" s="70"/>
      <c r="B1507" s="310" t="s">
        <v>784</v>
      </c>
      <c r="C1507" s="311"/>
      <c r="D1507" s="266"/>
      <c r="E1507" s="23"/>
      <c r="F1507" s="46"/>
      <c r="G1507" s="46"/>
      <c r="H1507" s="46"/>
    </row>
    <row r="1508" spans="1:8">
      <c r="A1508" s="70">
        <v>19</v>
      </c>
      <c r="B1508" s="306" t="s">
        <v>768</v>
      </c>
      <c r="C1508" s="307" t="s">
        <v>769</v>
      </c>
      <c r="D1508" s="266"/>
      <c r="E1508" s="23"/>
      <c r="F1508" s="23" t="s">
        <v>473</v>
      </c>
      <c r="G1508" s="62">
        <v>1200</v>
      </c>
      <c r="H1508" s="62">
        <v>1200</v>
      </c>
    </row>
    <row r="1509" spans="1:8">
      <c r="A1509" s="70"/>
      <c r="B1509" s="305"/>
      <c r="C1509" s="311"/>
      <c r="D1509" s="266"/>
      <c r="E1509" s="23"/>
      <c r="F1509" s="46"/>
      <c r="G1509" s="46"/>
      <c r="H1509" s="46"/>
    </row>
    <row r="1510" spans="1:8" ht="34.5">
      <c r="A1510" s="70"/>
      <c r="B1510" s="251" t="s">
        <v>785</v>
      </c>
      <c r="C1510" s="43"/>
      <c r="D1510" s="266"/>
      <c r="E1510" s="23"/>
      <c r="F1510" s="46"/>
      <c r="G1510" s="46"/>
      <c r="H1510" s="46"/>
    </row>
    <row r="1511" spans="1:8">
      <c r="A1511" s="70">
        <v>19</v>
      </c>
      <c r="B1511" s="306" t="s">
        <v>768</v>
      </c>
      <c r="C1511" s="307" t="s">
        <v>769</v>
      </c>
      <c r="D1511" s="266"/>
      <c r="E1511" s="23"/>
      <c r="F1511" s="23" t="s">
        <v>473</v>
      </c>
      <c r="G1511" s="62">
        <v>1600</v>
      </c>
      <c r="H1511" s="62">
        <v>1600</v>
      </c>
    </row>
    <row r="1512" spans="1:8">
      <c r="A1512" s="70"/>
      <c r="B1512" s="59"/>
      <c r="C1512" s="43"/>
      <c r="D1512" s="266"/>
      <c r="E1512" s="23"/>
      <c r="F1512" s="46"/>
      <c r="G1512" s="46"/>
      <c r="H1512" s="46"/>
    </row>
    <row r="1513" spans="1:8" ht="57">
      <c r="A1513" s="70"/>
      <c r="B1513" s="310" t="s">
        <v>786</v>
      </c>
      <c r="C1513" s="311"/>
      <c r="D1513" s="266"/>
      <c r="E1513" s="23"/>
      <c r="F1513" s="46"/>
      <c r="G1513" s="46"/>
      <c r="H1513" s="46"/>
    </row>
    <row r="1514" spans="1:8">
      <c r="A1514" s="70">
        <v>19</v>
      </c>
      <c r="B1514" s="306" t="s">
        <v>768</v>
      </c>
      <c r="C1514" s="313" t="s">
        <v>787</v>
      </c>
      <c r="D1514" s="266"/>
      <c r="E1514" s="23"/>
      <c r="F1514" s="23" t="s">
        <v>473</v>
      </c>
      <c r="G1514" s="62">
        <v>1800</v>
      </c>
      <c r="H1514" s="62">
        <v>1800</v>
      </c>
    </row>
    <row r="1515" spans="1:8">
      <c r="A1515" s="70"/>
      <c r="B1515" s="305"/>
      <c r="C1515" s="311"/>
      <c r="D1515" s="266"/>
      <c r="E1515" s="23"/>
      <c r="F1515" s="46"/>
      <c r="G1515" s="46"/>
      <c r="H1515" s="46"/>
    </row>
    <row r="1516" spans="1:8" ht="57">
      <c r="A1516" s="70"/>
      <c r="B1516" s="310" t="s">
        <v>788</v>
      </c>
      <c r="C1516" s="311"/>
      <c r="D1516" s="266"/>
      <c r="E1516" s="23"/>
      <c r="F1516" s="46"/>
      <c r="G1516" s="46"/>
      <c r="H1516" s="46"/>
    </row>
    <row r="1517" spans="1:8">
      <c r="A1517" s="70">
        <v>19</v>
      </c>
      <c r="B1517" s="306" t="s">
        <v>768</v>
      </c>
      <c r="C1517" s="313" t="s">
        <v>787</v>
      </c>
      <c r="D1517" s="266"/>
      <c r="E1517" s="23"/>
      <c r="F1517" s="23" t="s">
        <v>473</v>
      </c>
      <c r="G1517" s="62">
        <v>1600</v>
      </c>
      <c r="H1517" s="62">
        <v>1600</v>
      </c>
    </row>
    <row r="1518" spans="1:8">
      <c r="A1518" s="70"/>
      <c r="B1518" s="305"/>
      <c r="C1518" s="311"/>
      <c r="D1518" s="266"/>
      <c r="E1518" s="23"/>
      <c r="F1518" s="46"/>
      <c r="G1518" s="46"/>
      <c r="H1518" s="46"/>
    </row>
    <row r="1519" spans="1:8" ht="45.75">
      <c r="A1519" s="70"/>
      <c r="B1519" s="310" t="s">
        <v>789</v>
      </c>
      <c r="C1519" s="311"/>
      <c r="D1519" s="266"/>
      <c r="E1519" s="23"/>
      <c r="F1519" s="46"/>
      <c r="G1519" s="46"/>
      <c r="H1519" s="46"/>
    </row>
    <row r="1520" spans="1:8">
      <c r="A1520" s="70">
        <v>19</v>
      </c>
      <c r="B1520" s="306" t="s">
        <v>768</v>
      </c>
      <c r="C1520" s="307" t="s">
        <v>769</v>
      </c>
      <c r="D1520" s="266"/>
      <c r="E1520" s="23"/>
      <c r="F1520" s="23" t="s">
        <v>473</v>
      </c>
      <c r="G1520" s="62">
        <v>1100</v>
      </c>
      <c r="H1520" s="62">
        <v>1100</v>
      </c>
    </row>
    <row r="1521" spans="1:8">
      <c r="A1521" s="70"/>
      <c r="B1521" s="305"/>
      <c r="C1521" s="311"/>
      <c r="D1521" s="266"/>
      <c r="E1521" s="23"/>
      <c r="F1521" s="46"/>
      <c r="G1521" s="46"/>
      <c r="H1521" s="46"/>
    </row>
    <row r="1522" spans="1:8" ht="57">
      <c r="A1522" s="70"/>
      <c r="B1522" s="310" t="s">
        <v>790</v>
      </c>
      <c r="C1522" s="311"/>
      <c r="D1522" s="266"/>
      <c r="E1522" s="23"/>
      <c r="F1522" s="46"/>
      <c r="G1522" s="46"/>
      <c r="H1522" s="46"/>
    </row>
    <row r="1523" spans="1:8">
      <c r="A1523" s="70">
        <v>19</v>
      </c>
      <c r="B1523" s="306" t="s">
        <v>768</v>
      </c>
      <c r="C1523" s="307" t="s">
        <v>769</v>
      </c>
      <c r="D1523" s="266"/>
      <c r="E1523" s="23"/>
      <c r="F1523" s="23" t="s">
        <v>473</v>
      </c>
      <c r="G1523" s="62">
        <v>100</v>
      </c>
      <c r="H1523" s="62">
        <v>100</v>
      </c>
    </row>
    <row r="1524" spans="1:8">
      <c r="A1524" s="70"/>
      <c r="B1524" s="305"/>
      <c r="C1524" s="311"/>
      <c r="D1524" s="266"/>
      <c r="E1524" s="23"/>
      <c r="F1524" s="46"/>
      <c r="G1524" s="46"/>
      <c r="H1524" s="46"/>
    </row>
    <row r="1525" spans="1:8" ht="45.75">
      <c r="A1525" s="70"/>
      <c r="B1525" s="251" t="s">
        <v>791</v>
      </c>
      <c r="C1525" s="311"/>
      <c r="D1525" s="266"/>
      <c r="E1525" s="23"/>
      <c r="F1525" s="46"/>
      <c r="G1525" s="46"/>
      <c r="H1525" s="46"/>
    </row>
    <row r="1526" spans="1:8">
      <c r="A1526" s="70">
        <v>19</v>
      </c>
      <c r="B1526" s="306" t="s">
        <v>768</v>
      </c>
      <c r="C1526" s="307" t="s">
        <v>769</v>
      </c>
      <c r="D1526" s="266"/>
      <c r="E1526" s="23"/>
      <c r="F1526" s="23" t="s">
        <v>473</v>
      </c>
      <c r="G1526" s="314">
        <v>100</v>
      </c>
      <c r="H1526" s="314">
        <v>100</v>
      </c>
    </row>
    <row r="1527" spans="1:8">
      <c r="A1527" s="70"/>
      <c r="B1527" s="59"/>
      <c r="C1527" s="311"/>
      <c r="D1527" s="266"/>
      <c r="E1527" s="23"/>
      <c r="F1527" s="46"/>
      <c r="G1527" s="46"/>
      <c r="H1527" s="46"/>
    </row>
    <row r="1528" spans="1:8" ht="45.75">
      <c r="A1528" s="70"/>
      <c r="B1528" s="310" t="s">
        <v>792</v>
      </c>
      <c r="C1528" s="311"/>
      <c r="D1528" s="266"/>
      <c r="E1528" s="23"/>
      <c r="F1528" s="46"/>
      <c r="G1528" s="46"/>
      <c r="H1528" s="46"/>
    </row>
    <row r="1529" spans="1:8">
      <c r="A1529" s="70">
        <v>19</v>
      </c>
      <c r="B1529" s="306" t="s">
        <v>768</v>
      </c>
      <c r="C1529" s="307" t="s">
        <v>769</v>
      </c>
      <c r="D1529" s="266"/>
      <c r="E1529" s="23"/>
      <c r="F1529" s="23" t="s">
        <v>473</v>
      </c>
      <c r="G1529" s="62">
        <v>1000</v>
      </c>
      <c r="H1529" s="62">
        <v>1000</v>
      </c>
    </row>
    <row r="1530" spans="1:8">
      <c r="A1530" s="70"/>
      <c r="B1530" s="305"/>
      <c r="C1530" s="311"/>
      <c r="D1530" s="266"/>
      <c r="E1530" s="23"/>
      <c r="F1530" s="46"/>
      <c r="G1530" s="46"/>
      <c r="H1530" s="46"/>
    </row>
    <row r="1531" spans="1:8" ht="34.5">
      <c r="A1531" s="70"/>
      <c r="B1531" s="251" t="s">
        <v>793</v>
      </c>
      <c r="C1531" s="43"/>
      <c r="D1531" s="266"/>
      <c r="E1531" s="23"/>
      <c r="F1531" s="46"/>
      <c r="G1531" s="46"/>
      <c r="H1531" s="46"/>
    </row>
    <row r="1532" spans="1:8">
      <c r="A1532" s="70">
        <v>19</v>
      </c>
      <c r="B1532" s="306" t="s">
        <v>768</v>
      </c>
      <c r="C1532" s="313" t="s">
        <v>787</v>
      </c>
      <c r="D1532" s="266"/>
      <c r="E1532" s="23"/>
      <c r="F1532" s="23" t="s">
        <v>473</v>
      </c>
      <c r="G1532" s="62">
        <v>1300</v>
      </c>
      <c r="H1532" s="62">
        <v>1300</v>
      </c>
    </row>
    <row r="1533" spans="1:8">
      <c r="A1533" s="70"/>
      <c r="B1533" s="59"/>
      <c r="C1533" s="43"/>
      <c r="D1533" s="266"/>
      <c r="E1533" s="23"/>
      <c r="F1533" s="46"/>
      <c r="G1533" s="46"/>
      <c r="H1533" s="46"/>
    </row>
    <row r="1534" spans="1:8" ht="67.5">
      <c r="A1534" s="70"/>
      <c r="B1534" s="304" t="s">
        <v>794</v>
      </c>
      <c r="C1534" s="311"/>
      <c r="D1534" s="266"/>
      <c r="E1534" s="23"/>
      <c r="F1534" s="46"/>
      <c r="G1534" s="46"/>
      <c r="H1534" s="46"/>
    </row>
    <row r="1535" spans="1:8">
      <c r="A1535" s="70">
        <v>19</v>
      </c>
      <c r="B1535" s="306" t="s">
        <v>768</v>
      </c>
      <c r="C1535" s="307" t="s">
        <v>769</v>
      </c>
      <c r="D1535" s="266"/>
      <c r="E1535" s="23"/>
      <c r="F1535" s="23" t="s">
        <v>473</v>
      </c>
      <c r="G1535" s="62">
        <v>1350</v>
      </c>
      <c r="H1535" s="62">
        <v>1350</v>
      </c>
    </row>
    <row r="1536" spans="1:8">
      <c r="A1536" s="70"/>
      <c r="B1536" s="306"/>
      <c r="C1536" s="311"/>
      <c r="D1536" s="266"/>
      <c r="E1536" s="23"/>
      <c r="F1536" s="46"/>
      <c r="G1536" s="46"/>
      <c r="H1536" s="46"/>
    </row>
    <row r="1537" spans="1:8" ht="68.25">
      <c r="A1537" s="70"/>
      <c r="B1537" s="251" t="s">
        <v>795</v>
      </c>
      <c r="C1537" s="43"/>
      <c r="D1537" s="266"/>
      <c r="E1537" s="23"/>
      <c r="F1537" s="46"/>
      <c r="G1537" s="46"/>
      <c r="H1537" s="46"/>
    </row>
    <row r="1538" spans="1:8">
      <c r="A1538" s="70">
        <v>19</v>
      </c>
      <c r="B1538" s="306" t="s">
        <v>768</v>
      </c>
      <c r="C1538" s="313" t="s">
        <v>787</v>
      </c>
      <c r="D1538" s="266"/>
      <c r="E1538" s="23"/>
      <c r="F1538" s="23" t="s">
        <v>473</v>
      </c>
      <c r="G1538" s="62">
        <v>1600</v>
      </c>
      <c r="H1538" s="62">
        <v>1600</v>
      </c>
    </row>
    <row r="1539" spans="1:8">
      <c r="A1539" s="70"/>
      <c r="B1539" s="59"/>
      <c r="C1539" s="43"/>
      <c r="D1539" s="266"/>
      <c r="E1539" s="23"/>
      <c r="F1539" s="46"/>
      <c r="G1539" s="46"/>
      <c r="H1539" s="46"/>
    </row>
    <row r="1540" spans="1:8" ht="45">
      <c r="A1540" s="70"/>
      <c r="B1540" s="304" t="s">
        <v>796</v>
      </c>
      <c r="C1540" s="311"/>
      <c r="D1540" s="266"/>
      <c r="E1540" s="23"/>
      <c r="F1540" s="46"/>
      <c r="G1540" s="46"/>
      <c r="H1540" s="46"/>
    </row>
    <row r="1541" spans="1:8">
      <c r="A1541" s="70">
        <v>19</v>
      </c>
      <c r="B1541" s="306" t="s">
        <v>768</v>
      </c>
      <c r="C1541" s="307" t="s">
        <v>769</v>
      </c>
      <c r="D1541" s="266"/>
      <c r="E1541" s="23"/>
      <c r="F1541" s="23" t="s">
        <v>473</v>
      </c>
      <c r="G1541" s="62">
        <v>1100</v>
      </c>
      <c r="H1541" s="62">
        <v>1100</v>
      </c>
    </row>
    <row r="1542" spans="1:8">
      <c r="A1542" s="70"/>
      <c r="B1542" s="306"/>
      <c r="C1542" s="311"/>
      <c r="D1542" s="266"/>
      <c r="E1542" s="23"/>
      <c r="F1542" s="46"/>
      <c r="G1542" s="46"/>
      <c r="H1542" s="46"/>
    </row>
    <row r="1543" spans="1:8">
      <c r="A1543" s="70">
        <v>141</v>
      </c>
      <c r="B1543" s="315" t="s">
        <v>797</v>
      </c>
      <c r="C1543" s="311"/>
      <c r="D1543" s="269" t="s">
        <v>473</v>
      </c>
      <c r="E1543" s="23">
        <v>10</v>
      </c>
      <c r="F1543" s="46"/>
      <c r="G1543" s="46"/>
      <c r="H1543" s="46"/>
    </row>
    <row r="1544" spans="1:8" ht="57">
      <c r="A1544" s="70"/>
      <c r="B1544" s="310" t="s">
        <v>798</v>
      </c>
      <c r="C1544" s="311"/>
      <c r="D1544" s="266"/>
      <c r="E1544" s="23"/>
      <c r="F1544" s="46"/>
      <c r="G1544" s="46"/>
      <c r="H1544" s="46"/>
    </row>
    <row r="1545" spans="1:8">
      <c r="A1545" s="70">
        <v>19</v>
      </c>
      <c r="B1545" s="306" t="s">
        <v>768</v>
      </c>
      <c r="C1545" s="313" t="s">
        <v>787</v>
      </c>
      <c r="D1545" s="266"/>
      <c r="E1545" s="23"/>
      <c r="F1545" s="23" t="s">
        <v>473</v>
      </c>
      <c r="G1545" s="62">
        <v>100</v>
      </c>
      <c r="H1545" s="62">
        <v>100</v>
      </c>
    </row>
    <row r="1546" spans="1:8">
      <c r="A1546" s="70"/>
      <c r="B1546" s="305"/>
      <c r="C1546" s="311"/>
      <c r="D1546" s="266"/>
      <c r="E1546" s="23"/>
      <c r="F1546" s="46"/>
      <c r="G1546" s="46"/>
      <c r="H1546" s="46"/>
    </row>
    <row r="1547" spans="1:8" ht="57">
      <c r="A1547" s="70"/>
      <c r="B1547" s="310" t="s">
        <v>799</v>
      </c>
      <c r="C1547" s="311"/>
      <c r="D1547" s="266"/>
      <c r="E1547" s="23"/>
      <c r="F1547" s="46"/>
      <c r="G1547" s="46"/>
      <c r="H1547" s="46"/>
    </row>
    <row r="1548" spans="1:8">
      <c r="A1548" s="70">
        <v>19</v>
      </c>
      <c r="B1548" s="306" t="s">
        <v>768</v>
      </c>
      <c r="C1548" s="313" t="s">
        <v>787</v>
      </c>
      <c r="D1548" s="266"/>
      <c r="E1548" s="23"/>
      <c r="F1548" s="23" t="s">
        <v>473</v>
      </c>
      <c r="G1548" s="62">
        <v>1550</v>
      </c>
      <c r="H1548" s="62">
        <v>1550</v>
      </c>
    </row>
    <row r="1549" spans="1:8">
      <c r="A1549" s="70"/>
      <c r="B1549" s="305"/>
      <c r="C1549" s="311"/>
      <c r="D1549" s="266"/>
      <c r="E1549" s="23"/>
      <c r="F1549" s="46"/>
      <c r="G1549" s="46"/>
      <c r="H1549" s="46"/>
    </row>
    <row r="1550" spans="1:8" ht="22.5">
      <c r="A1550" s="70"/>
      <c r="B1550" s="304" t="s">
        <v>800</v>
      </c>
      <c r="C1550" s="305"/>
      <c r="D1550" s="266"/>
      <c r="E1550" s="23"/>
      <c r="F1550" s="46"/>
      <c r="G1550" s="46"/>
      <c r="H1550" s="46"/>
    </row>
    <row r="1551" spans="1:8">
      <c r="A1551" s="70">
        <v>19</v>
      </c>
      <c r="B1551" s="306" t="s">
        <v>768</v>
      </c>
      <c r="C1551" s="307" t="s">
        <v>769</v>
      </c>
      <c r="D1551" s="266"/>
      <c r="E1551" s="23"/>
      <c r="F1551" s="46" t="s">
        <v>19</v>
      </c>
      <c r="G1551" s="62">
        <v>500</v>
      </c>
      <c r="H1551" s="62">
        <v>500</v>
      </c>
    </row>
    <row r="1552" spans="1:8">
      <c r="A1552" s="70"/>
      <c r="B1552" s="306"/>
      <c r="C1552" s="316"/>
      <c r="D1552" s="266"/>
      <c r="E1552" s="23"/>
      <c r="F1552" s="46"/>
      <c r="G1552" s="46"/>
      <c r="H1552" s="46"/>
    </row>
    <row r="1553" spans="1:8" ht="36">
      <c r="A1553" s="70">
        <v>142</v>
      </c>
      <c r="B1553" s="315" t="s">
        <v>801</v>
      </c>
      <c r="C1553" s="316"/>
      <c r="D1553" s="269" t="s">
        <v>473</v>
      </c>
      <c r="E1553" s="23">
        <v>10</v>
      </c>
      <c r="F1553" s="46"/>
      <c r="G1553" s="46"/>
      <c r="H1553" s="46"/>
    </row>
    <row r="1554" spans="1:8" ht="203.25">
      <c r="A1554" s="70"/>
      <c r="B1554" s="305" t="s">
        <v>802</v>
      </c>
      <c r="C1554" s="311"/>
      <c r="D1554" s="179"/>
      <c r="E1554" s="23"/>
      <c r="F1554" s="46"/>
      <c r="G1554" s="46"/>
      <c r="H1554" s="46"/>
    </row>
    <row r="1555" spans="1:8" ht="36">
      <c r="A1555" s="70">
        <v>143</v>
      </c>
      <c r="B1555" s="317" t="s">
        <v>803</v>
      </c>
      <c r="C1555" s="311"/>
      <c r="D1555" s="269" t="s">
        <v>473</v>
      </c>
      <c r="E1555" s="23">
        <v>10</v>
      </c>
      <c r="F1555" s="46"/>
      <c r="G1555" s="46"/>
      <c r="H1555" s="46"/>
    </row>
    <row r="1556" spans="1:8" ht="259.5">
      <c r="A1556" s="70"/>
      <c r="B1556" s="305" t="s">
        <v>804</v>
      </c>
      <c r="C1556" s="311"/>
      <c r="D1556" s="179"/>
      <c r="E1556" s="23"/>
      <c r="F1556" s="46"/>
      <c r="G1556" s="46"/>
      <c r="H1556" s="46"/>
    </row>
    <row r="1557" spans="1:8" ht="36.75">
      <c r="A1557" s="70">
        <v>144</v>
      </c>
      <c r="B1557" s="318" t="s">
        <v>805</v>
      </c>
      <c r="C1557" s="311"/>
      <c r="D1557" s="269" t="s">
        <v>473</v>
      </c>
      <c r="E1557" s="23">
        <v>10</v>
      </c>
      <c r="F1557" s="46"/>
      <c r="G1557" s="46"/>
      <c r="H1557" s="46"/>
    </row>
    <row r="1558" spans="1:8" ht="338.25">
      <c r="A1558" s="70"/>
      <c r="B1558" s="305" t="s">
        <v>806</v>
      </c>
      <c r="C1558" s="311"/>
      <c r="D1558" s="179"/>
      <c r="E1558" s="23"/>
      <c r="F1558" s="46"/>
      <c r="G1558" s="46"/>
      <c r="H1558" s="46"/>
    </row>
    <row r="1559" spans="1:8" ht="24">
      <c r="A1559" s="70">
        <v>145</v>
      </c>
      <c r="B1559" s="319" t="s">
        <v>807</v>
      </c>
      <c r="C1559" s="320"/>
      <c r="D1559" s="269" t="s">
        <v>473</v>
      </c>
      <c r="E1559" s="23">
        <v>10</v>
      </c>
      <c r="F1559" s="46"/>
      <c r="G1559" s="46"/>
      <c r="H1559" s="46"/>
    </row>
    <row r="1560" spans="1:8" ht="326.25">
      <c r="A1560" s="70"/>
      <c r="B1560" s="321" t="s">
        <v>808</v>
      </c>
      <c r="C1560" s="320"/>
      <c r="D1560" s="266"/>
      <c r="E1560" s="23"/>
      <c r="F1560" s="46"/>
      <c r="G1560" s="46"/>
      <c r="H1560" s="46"/>
    </row>
    <row r="1561" spans="1:8">
      <c r="A1561" s="41">
        <v>22</v>
      </c>
      <c r="B1561" s="58" t="s">
        <v>80</v>
      </c>
      <c r="C1561" s="322" t="s">
        <v>809</v>
      </c>
      <c r="D1561" s="323" t="s">
        <v>473</v>
      </c>
      <c r="E1561" s="163">
        <v>10</v>
      </c>
      <c r="F1561" s="163" t="s">
        <v>473</v>
      </c>
      <c r="G1561" s="324">
        <v>2850</v>
      </c>
      <c r="H1561" s="324">
        <v>2850</v>
      </c>
    </row>
    <row r="1562" spans="1:8">
      <c r="A1562" s="70"/>
      <c r="B1562" s="325"/>
      <c r="C1562" s="320"/>
      <c r="D1562" s="266"/>
      <c r="E1562" s="23"/>
      <c r="F1562" s="46"/>
      <c r="G1562" s="46"/>
      <c r="H1562" s="46"/>
    </row>
    <row r="1563" spans="1:8" ht="24">
      <c r="A1563" s="70">
        <v>146</v>
      </c>
      <c r="B1563" s="326" t="s">
        <v>810</v>
      </c>
      <c r="C1563" s="320"/>
      <c r="D1563" s="269" t="s">
        <v>473</v>
      </c>
      <c r="E1563" s="23">
        <v>10</v>
      </c>
      <c r="F1563" s="46"/>
      <c r="G1563" s="46"/>
      <c r="H1563" s="46"/>
    </row>
    <row r="1564" spans="1:8" ht="315">
      <c r="A1564" s="70"/>
      <c r="B1564" s="325" t="s">
        <v>811</v>
      </c>
      <c r="C1564" s="320"/>
      <c r="D1564" s="266"/>
      <c r="E1564" s="23"/>
      <c r="F1564" s="46"/>
      <c r="G1564" s="46"/>
      <c r="H1564" s="46"/>
    </row>
    <row r="1565" spans="1:8">
      <c r="A1565" s="41">
        <v>22</v>
      </c>
      <c r="B1565" s="58" t="s">
        <v>80</v>
      </c>
      <c r="C1565" s="322" t="s">
        <v>809</v>
      </c>
      <c r="D1565" s="323" t="s">
        <v>473</v>
      </c>
      <c r="E1565" s="163">
        <v>10</v>
      </c>
      <c r="F1565" s="163" t="s">
        <v>473</v>
      </c>
      <c r="G1565" s="324">
        <v>3210</v>
      </c>
      <c r="H1565" s="324">
        <v>3210</v>
      </c>
    </row>
    <row r="1566" spans="1:8">
      <c r="A1566" s="70"/>
      <c r="B1566" s="325"/>
      <c r="C1566" s="320"/>
      <c r="D1566" s="266"/>
      <c r="E1566" s="23"/>
      <c r="F1566" s="46"/>
      <c r="G1566" s="46"/>
      <c r="H1566" s="46"/>
    </row>
    <row r="1567" spans="1:8" ht="24">
      <c r="A1567" s="70">
        <v>147</v>
      </c>
      <c r="B1567" s="326" t="s">
        <v>812</v>
      </c>
      <c r="C1567" s="320"/>
      <c r="D1567" s="269" t="s">
        <v>473</v>
      </c>
      <c r="E1567" s="23">
        <v>10</v>
      </c>
      <c r="F1567" s="46"/>
      <c r="G1567" s="46"/>
      <c r="H1567" s="46"/>
    </row>
    <row r="1568" spans="1:8" ht="281.25">
      <c r="A1568" s="70"/>
      <c r="B1568" s="321" t="s">
        <v>813</v>
      </c>
      <c r="C1568" s="320"/>
      <c r="D1568" s="266"/>
      <c r="E1568" s="23"/>
      <c r="F1568" s="46"/>
      <c r="G1568" s="46"/>
      <c r="H1568" s="46"/>
    </row>
    <row r="1569" spans="1:8">
      <c r="A1569" s="41">
        <v>22</v>
      </c>
      <c r="B1569" s="58" t="s">
        <v>80</v>
      </c>
      <c r="C1569" s="322" t="s">
        <v>809</v>
      </c>
      <c r="D1569" s="323" t="s">
        <v>473</v>
      </c>
      <c r="E1569" s="163">
        <v>10</v>
      </c>
      <c r="F1569" s="163" t="s">
        <v>473</v>
      </c>
      <c r="G1569" s="324">
        <v>3150</v>
      </c>
      <c r="H1569" s="324">
        <v>3150</v>
      </c>
    </row>
    <row r="1570" spans="1:8">
      <c r="A1570" s="70"/>
      <c r="B1570" s="325"/>
      <c r="C1570" s="320"/>
      <c r="D1570" s="266"/>
      <c r="E1570" s="23"/>
      <c r="F1570" s="46"/>
      <c r="G1570" s="46"/>
      <c r="H1570" s="46"/>
    </row>
    <row r="1571" spans="1:8" ht="24">
      <c r="A1571" s="70">
        <v>148</v>
      </c>
      <c r="B1571" s="326" t="s">
        <v>814</v>
      </c>
      <c r="C1571" s="320"/>
      <c r="D1571" s="269" t="s">
        <v>473</v>
      </c>
      <c r="E1571" s="23">
        <v>10</v>
      </c>
      <c r="F1571" s="46"/>
      <c r="G1571" s="46"/>
      <c r="H1571" s="46"/>
    </row>
    <row r="1572" spans="1:8" ht="202.5">
      <c r="A1572" s="70"/>
      <c r="B1572" s="321" t="s">
        <v>815</v>
      </c>
      <c r="C1572" s="320"/>
      <c r="D1572" s="266"/>
      <c r="E1572" s="23"/>
      <c r="F1572" s="46"/>
      <c r="G1572" s="46"/>
      <c r="H1572" s="46"/>
    </row>
    <row r="1573" spans="1:8">
      <c r="A1573" s="41">
        <v>22</v>
      </c>
      <c r="B1573" s="58" t="s">
        <v>80</v>
      </c>
      <c r="C1573" s="322" t="s">
        <v>809</v>
      </c>
      <c r="D1573" s="323" t="s">
        <v>473</v>
      </c>
      <c r="E1573" s="163">
        <v>10</v>
      </c>
      <c r="F1573" s="163" t="s">
        <v>473</v>
      </c>
      <c r="G1573" s="324">
        <v>3120</v>
      </c>
      <c r="H1573" s="324">
        <v>3120</v>
      </c>
    </row>
    <row r="1574" spans="1:8">
      <c r="A1574" s="70"/>
      <c r="B1574" s="325"/>
      <c r="C1574" s="320"/>
      <c r="D1574" s="266"/>
      <c r="E1574" s="23"/>
      <c r="F1574" s="46"/>
      <c r="G1574" s="46"/>
      <c r="H1574" s="46"/>
    </row>
    <row r="1575" spans="1:8" ht="24">
      <c r="A1575" s="70">
        <v>149</v>
      </c>
      <c r="B1575" s="326" t="s">
        <v>816</v>
      </c>
      <c r="C1575" s="320"/>
      <c r="D1575" s="269" t="s">
        <v>473</v>
      </c>
      <c r="E1575" s="23">
        <v>10</v>
      </c>
      <c r="F1575" s="46"/>
      <c r="G1575" s="46"/>
      <c r="H1575" s="46"/>
    </row>
    <row r="1576" spans="1:8" ht="236.25">
      <c r="A1576" s="70"/>
      <c r="B1576" s="321" t="s">
        <v>817</v>
      </c>
      <c r="C1576" s="320"/>
      <c r="D1576" s="266"/>
      <c r="E1576" s="19"/>
      <c r="F1576" s="46"/>
      <c r="G1576" s="46"/>
      <c r="H1576" s="46"/>
    </row>
    <row r="1577" spans="1:8">
      <c r="A1577" s="41">
        <v>22</v>
      </c>
      <c r="B1577" s="58" t="s">
        <v>80</v>
      </c>
      <c r="C1577" s="322" t="s">
        <v>809</v>
      </c>
      <c r="D1577" s="323" t="s">
        <v>473</v>
      </c>
      <c r="E1577" s="163">
        <v>10</v>
      </c>
      <c r="F1577" s="163" t="s">
        <v>473</v>
      </c>
      <c r="G1577" s="324">
        <v>2790</v>
      </c>
      <c r="H1577" s="324">
        <v>2790</v>
      </c>
    </row>
    <row r="1578" spans="1:8">
      <c r="A1578" s="70"/>
      <c r="B1578" s="325"/>
      <c r="C1578" s="320"/>
      <c r="D1578" s="266"/>
      <c r="E1578" s="19"/>
      <c r="F1578" s="46"/>
      <c r="G1578" s="46"/>
      <c r="H1578" s="46"/>
    </row>
    <row r="1579" spans="1:8" ht="24">
      <c r="A1579" s="70">
        <v>150</v>
      </c>
      <c r="B1579" s="326" t="s">
        <v>818</v>
      </c>
      <c r="C1579" s="320"/>
      <c r="D1579" s="269" t="s">
        <v>473</v>
      </c>
      <c r="E1579" s="23">
        <v>10</v>
      </c>
      <c r="F1579" s="46"/>
      <c r="G1579" s="46"/>
      <c r="H1579" s="46"/>
    </row>
    <row r="1580" spans="1:8" ht="303.75">
      <c r="A1580" s="70"/>
      <c r="B1580" s="321" t="s">
        <v>819</v>
      </c>
      <c r="C1580" s="320"/>
      <c r="D1580" s="266"/>
      <c r="E1580" s="23"/>
      <c r="F1580" s="46"/>
      <c r="G1580" s="46"/>
      <c r="H1580" s="46"/>
    </row>
    <row r="1581" spans="1:8">
      <c r="A1581" s="41">
        <v>22</v>
      </c>
      <c r="B1581" s="58" t="s">
        <v>80</v>
      </c>
      <c r="C1581" s="327" t="s">
        <v>809</v>
      </c>
      <c r="D1581" s="323" t="s">
        <v>473</v>
      </c>
      <c r="E1581" s="163">
        <v>10</v>
      </c>
      <c r="F1581" s="163" t="s">
        <v>473</v>
      </c>
      <c r="G1581" s="324">
        <v>3060</v>
      </c>
      <c r="H1581" s="324">
        <v>3060</v>
      </c>
    </row>
    <row r="1582" spans="1:8">
      <c r="A1582" s="70"/>
      <c r="B1582" s="325"/>
      <c r="C1582" s="320"/>
      <c r="D1582" s="266"/>
      <c r="E1582" s="23"/>
      <c r="F1582" s="46"/>
      <c r="G1582" s="46"/>
      <c r="H1582" s="46"/>
    </row>
    <row r="1583" spans="1:8" ht="36">
      <c r="A1583" s="70">
        <v>151</v>
      </c>
      <c r="B1583" s="326" t="s">
        <v>820</v>
      </c>
      <c r="C1583" s="320"/>
      <c r="D1583" s="269" t="s">
        <v>473</v>
      </c>
      <c r="E1583" s="23">
        <v>10</v>
      </c>
      <c r="F1583" s="46"/>
      <c r="G1583" s="46"/>
      <c r="H1583" s="46"/>
    </row>
    <row r="1584" spans="1:8" ht="258.75">
      <c r="A1584" s="70"/>
      <c r="B1584" s="321" t="s">
        <v>821</v>
      </c>
      <c r="C1584" s="320"/>
      <c r="D1584" s="266"/>
      <c r="E1584" s="19"/>
      <c r="F1584" s="46"/>
      <c r="G1584" s="46"/>
      <c r="H1584" s="46"/>
    </row>
    <row r="1585" spans="1:8">
      <c r="A1585" s="41">
        <v>22</v>
      </c>
      <c r="B1585" s="58" t="s">
        <v>80</v>
      </c>
      <c r="C1585" s="327" t="s">
        <v>809</v>
      </c>
      <c r="D1585" s="323" t="s">
        <v>473</v>
      </c>
      <c r="E1585" s="163">
        <v>10</v>
      </c>
      <c r="F1585" s="163" t="s">
        <v>473</v>
      </c>
      <c r="G1585" s="324">
        <v>3240</v>
      </c>
      <c r="H1585" s="324">
        <v>3240</v>
      </c>
    </row>
    <row r="1586" spans="1:8">
      <c r="A1586" s="182"/>
      <c r="B1586" s="328"/>
      <c r="C1586" s="329"/>
      <c r="D1586" s="266"/>
      <c r="E1586" s="19"/>
      <c r="F1586" s="46"/>
      <c r="G1586" s="46"/>
      <c r="H1586" s="46"/>
    </row>
    <row r="1587" spans="1:8" ht="24">
      <c r="A1587" s="182">
        <v>152</v>
      </c>
      <c r="B1587" s="330" t="s">
        <v>822</v>
      </c>
      <c r="C1587" s="329"/>
      <c r="D1587" s="269" t="s">
        <v>473</v>
      </c>
      <c r="E1587" s="23">
        <v>10</v>
      </c>
      <c r="F1587" s="46"/>
      <c r="G1587" s="46"/>
      <c r="H1587" s="46"/>
    </row>
    <row r="1588" spans="1:8" ht="270">
      <c r="A1588" s="331"/>
      <c r="B1588" s="332" t="s">
        <v>823</v>
      </c>
      <c r="C1588" s="329"/>
      <c r="D1588" s="260"/>
      <c r="E1588" s="23"/>
      <c r="F1588" s="46"/>
      <c r="G1588" s="46"/>
      <c r="H1588" s="46"/>
    </row>
    <row r="1589" spans="1:8">
      <c r="A1589" s="41">
        <v>22</v>
      </c>
      <c r="B1589" s="58" t="s">
        <v>80</v>
      </c>
      <c r="C1589" s="327" t="s">
        <v>809</v>
      </c>
      <c r="D1589" s="323" t="s">
        <v>473</v>
      </c>
      <c r="E1589" s="163">
        <v>10</v>
      </c>
      <c r="F1589" s="163" t="s">
        <v>473</v>
      </c>
      <c r="G1589" s="324">
        <v>3810</v>
      </c>
      <c r="H1589" s="324">
        <v>3810</v>
      </c>
    </row>
    <row r="1590" spans="1:8">
      <c r="A1590" s="331"/>
      <c r="B1590" s="333"/>
      <c r="C1590" s="329"/>
      <c r="D1590" s="260"/>
      <c r="E1590" s="23"/>
      <c r="F1590" s="46"/>
      <c r="G1590" s="46"/>
      <c r="H1590" s="46"/>
    </row>
    <row r="1591" spans="1:8" ht="36">
      <c r="A1591" s="70">
        <v>153</v>
      </c>
      <c r="B1591" s="326" t="s">
        <v>824</v>
      </c>
      <c r="C1591" s="320"/>
      <c r="D1591" s="269" t="s">
        <v>473</v>
      </c>
      <c r="E1591" s="23">
        <v>10</v>
      </c>
      <c r="F1591" s="46"/>
      <c r="G1591" s="46"/>
      <c r="H1591" s="46"/>
    </row>
    <row r="1592" spans="1:8" ht="270">
      <c r="A1592" s="70"/>
      <c r="B1592" s="321" t="s">
        <v>823</v>
      </c>
      <c r="C1592" s="320"/>
      <c r="D1592" s="179"/>
      <c r="E1592" s="23"/>
      <c r="F1592" s="46"/>
      <c r="G1592" s="46"/>
      <c r="H1592" s="46"/>
    </row>
    <row r="1593" spans="1:8">
      <c r="A1593" s="41">
        <v>22</v>
      </c>
      <c r="B1593" s="58" t="s">
        <v>80</v>
      </c>
      <c r="C1593" s="327" t="s">
        <v>809</v>
      </c>
      <c r="D1593" s="323" t="s">
        <v>473</v>
      </c>
      <c r="E1593" s="163">
        <v>10</v>
      </c>
      <c r="F1593" s="163" t="s">
        <v>473</v>
      </c>
      <c r="G1593" s="324">
        <v>4050</v>
      </c>
      <c r="H1593" s="324">
        <v>4050</v>
      </c>
    </row>
    <row r="1594" spans="1:8">
      <c r="A1594" s="182"/>
      <c r="B1594" s="328"/>
      <c r="C1594" s="334"/>
      <c r="D1594" s="179"/>
      <c r="E1594" s="23"/>
      <c r="F1594" s="46"/>
      <c r="G1594" s="46"/>
      <c r="H1594" s="46"/>
    </row>
    <row r="1595" spans="1:8" ht="36">
      <c r="A1595" s="182">
        <v>154</v>
      </c>
      <c r="B1595" s="330" t="s">
        <v>825</v>
      </c>
      <c r="D1595" s="269" t="s">
        <v>473</v>
      </c>
      <c r="E1595" s="23">
        <v>10</v>
      </c>
      <c r="F1595" s="46"/>
      <c r="G1595" s="46"/>
      <c r="H1595" s="46"/>
    </row>
    <row r="1596" spans="1:8" ht="258.75">
      <c r="A1596" s="331"/>
      <c r="B1596" s="335" t="s">
        <v>826</v>
      </c>
      <c r="C1596" s="336"/>
      <c r="D1596" s="1"/>
      <c r="E1596" s="5"/>
      <c r="F1596" s="46"/>
      <c r="G1596" s="46"/>
      <c r="H1596" s="46"/>
    </row>
    <row r="1597" spans="1:8">
      <c r="A1597" s="41">
        <v>22</v>
      </c>
      <c r="B1597" s="58" t="s">
        <v>80</v>
      </c>
      <c r="C1597" s="327" t="s">
        <v>809</v>
      </c>
      <c r="D1597" s="323" t="s">
        <v>473</v>
      </c>
      <c r="E1597" s="163">
        <v>10</v>
      </c>
      <c r="F1597" s="163" t="s">
        <v>473</v>
      </c>
      <c r="G1597" s="324">
        <v>4590</v>
      </c>
      <c r="H1597" s="324">
        <v>4590</v>
      </c>
    </row>
    <row r="1598" spans="1:8">
      <c r="A1598" s="331"/>
      <c r="B1598" s="337"/>
      <c r="C1598" s="336"/>
      <c r="D1598" s="1"/>
      <c r="E1598" s="5"/>
      <c r="F1598" s="46"/>
      <c r="G1598" s="46"/>
      <c r="H1598" s="46"/>
    </row>
    <row r="1599" spans="1:8" ht="36">
      <c r="A1599" s="70">
        <v>155</v>
      </c>
      <c r="B1599" s="326" t="s">
        <v>827</v>
      </c>
      <c r="C1599" s="61"/>
      <c r="D1599" s="269" t="s">
        <v>473</v>
      </c>
      <c r="E1599" s="23">
        <v>10</v>
      </c>
      <c r="F1599" s="46"/>
      <c r="G1599" s="46"/>
      <c r="H1599" s="46"/>
    </row>
    <row r="1600" spans="1:8" ht="281.25">
      <c r="A1600" s="70"/>
      <c r="B1600" s="321" t="s">
        <v>828</v>
      </c>
      <c r="C1600" s="320"/>
      <c r="D1600" s="266"/>
      <c r="E1600" s="23"/>
      <c r="F1600" s="46"/>
      <c r="G1600" s="46"/>
      <c r="H1600" s="46"/>
    </row>
    <row r="1601" spans="1:8">
      <c r="A1601" s="41">
        <v>22</v>
      </c>
      <c r="B1601" s="58" t="s">
        <v>80</v>
      </c>
      <c r="C1601" s="327" t="s">
        <v>809</v>
      </c>
      <c r="D1601" s="323" t="s">
        <v>473</v>
      </c>
      <c r="E1601" s="163">
        <v>10</v>
      </c>
      <c r="F1601" s="163" t="s">
        <v>473</v>
      </c>
      <c r="G1601" s="324">
        <v>4140</v>
      </c>
      <c r="H1601" s="324">
        <v>4140</v>
      </c>
    </row>
    <row r="1602" spans="1:8">
      <c r="A1602" s="70"/>
      <c r="B1602" s="338"/>
      <c r="C1602" s="334"/>
      <c r="D1602" s="266"/>
      <c r="E1602" s="23"/>
      <c r="F1602" s="46"/>
      <c r="G1602" s="46"/>
      <c r="H1602" s="46"/>
    </row>
    <row r="1603" spans="1:8" ht="48">
      <c r="A1603" s="70">
        <v>156</v>
      </c>
      <c r="B1603" s="339" t="s">
        <v>829</v>
      </c>
      <c r="D1603" s="269" t="s">
        <v>473</v>
      </c>
      <c r="E1603" s="23">
        <v>10</v>
      </c>
      <c r="F1603" s="46"/>
      <c r="G1603" s="46"/>
      <c r="H1603" s="46"/>
    </row>
    <row r="1604" spans="1:8" ht="270">
      <c r="A1604" s="280"/>
      <c r="B1604" s="335" t="s">
        <v>830</v>
      </c>
      <c r="C1604" s="336"/>
      <c r="D1604" s="1"/>
      <c r="E1604" s="5"/>
      <c r="F1604" s="46"/>
      <c r="G1604" s="46"/>
      <c r="H1604" s="46"/>
    </row>
    <row r="1605" spans="1:8">
      <c r="A1605" s="41">
        <v>22</v>
      </c>
      <c r="B1605" s="58" t="s">
        <v>80</v>
      </c>
      <c r="C1605" s="327" t="s">
        <v>809</v>
      </c>
      <c r="D1605" s="323" t="s">
        <v>473</v>
      </c>
      <c r="E1605" s="163">
        <v>10</v>
      </c>
      <c r="F1605" s="163" t="s">
        <v>473</v>
      </c>
      <c r="G1605" s="324">
        <v>4440</v>
      </c>
      <c r="H1605" s="324">
        <v>4440</v>
      </c>
    </row>
    <row r="1606" spans="1:8">
      <c r="A1606" s="280"/>
      <c r="B1606" s="337"/>
      <c r="C1606" s="336"/>
      <c r="D1606" s="1"/>
      <c r="E1606" s="5"/>
      <c r="F1606" s="46"/>
      <c r="G1606" s="46"/>
      <c r="H1606" s="46"/>
    </row>
    <row r="1607" spans="1:8" ht="48">
      <c r="A1607" s="70">
        <v>157</v>
      </c>
      <c r="B1607" s="326" t="s">
        <v>831</v>
      </c>
      <c r="C1607" s="61"/>
      <c r="D1607" s="269" t="s">
        <v>473</v>
      </c>
      <c r="E1607" s="23">
        <v>10</v>
      </c>
      <c r="F1607" s="46"/>
      <c r="G1607" s="46"/>
      <c r="H1607" s="46"/>
    </row>
    <row r="1608" spans="1:8" ht="303.75">
      <c r="A1608" s="70"/>
      <c r="B1608" s="321" t="s">
        <v>832</v>
      </c>
      <c r="C1608" s="320"/>
      <c r="D1608" s="266"/>
      <c r="E1608" s="23"/>
      <c r="F1608" s="46"/>
      <c r="G1608" s="46"/>
      <c r="H1608" s="46"/>
    </row>
    <row r="1609" spans="1:8">
      <c r="A1609" s="41">
        <v>22</v>
      </c>
      <c r="B1609" s="58" t="s">
        <v>80</v>
      </c>
      <c r="C1609" s="327" t="s">
        <v>809</v>
      </c>
      <c r="D1609" s="323" t="s">
        <v>473</v>
      </c>
      <c r="E1609" s="163">
        <v>10</v>
      </c>
      <c r="F1609" s="163" t="s">
        <v>473</v>
      </c>
      <c r="G1609" s="324">
        <v>4950</v>
      </c>
      <c r="H1609" s="324">
        <v>4950</v>
      </c>
    </row>
    <row r="1610" spans="1:8">
      <c r="A1610" s="70"/>
      <c r="B1610" s="325"/>
      <c r="C1610" s="320"/>
      <c r="D1610" s="266"/>
      <c r="E1610" s="23"/>
      <c r="F1610" s="46"/>
      <c r="G1610" s="46"/>
      <c r="H1610" s="46"/>
    </row>
    <row r="1611" spans="1:8" ht="48">
      <c r="A1611" s="70">
        <v>158</v>
      </c>
      <c r="B1611" s="326" t="s">
        <v>833</v>
      </c>
      <c r="C1611" s="61"/>
      <c r="D1611" s="269" t="s">
        <v>473</v>
      </c>
      <c r="E1611" s="23">
        <v>10</v>
      </c>
      <c r="F1611" s="46"/>
      <c r="G1611" s="46"/>
      <c r="H1611" s="46"/>
    </row>
    <row r="1612" spans="1:8" ht="315">
      <c r="A1612" s="70"/>
      <c r="B1612" s="321" t="s">
        <v>834</v>
      </c>
      <c r="C1612" s="320"/>
      <c r="D1612" s="266"/>
      <c r="E1612" s="19"/>
      <c r="F1612" s="46"/>
      <c r="G1612" s="46"/>
      <c r="H1612" s="46"/>
    </row>
    <row r="1613" spans="1:8">
      <c r="A1613" s="41">
        <v>22</v>
      </c>
      <c r="B1613" s="58" t="s">
        <v>80</v>
      </c>
      <c r="C1613" s="327" t="s">
        <v>809</v>
      </c>
      <c r="D1613" s="323" t="s">
        <v>473</v>
      </c>
      <c r="E1613" s="163">
        <v>10</v>
      </c>
      <c r="F1613" s="163" t="s">
        <v>473</v>
      </c>
      <c r="G1613" s="324">
        <v>6300</v>
      </c>
      <c r="H1613" s="324">
        <v>6300</v>
      </c>
    </row>
    <row r="1614" spans="1:8">
      <c r="A1614" s="70"/>
      <c r="B1614" s="325"/>
      <c r="C1614" s="320"/>
      <c r="D1614" s="266"/>
      <c r="E1614" s="19"/>
      <c r="F1614" s="46"/>
      <c r="G1614" s="46"/>
      <c r="H1614" s="46"/>
    </row>
    <row r="1615" spans="1:8" ht="36">
      <c r="A1615" s="70">
        <v>159</v>
      </c>
      <c r="B1615" s="340" t="s">
        <v>835</v>
      </c>
      <c r="C1615" s="61"/>
      <c r="D1615" s="269" t="s">
        <v>473</v>
      </c>
      <c r="E1615" s="23">
        <v>10</v>
      </c>
      <c r="F1615" s="46"/>
      <c r="G1615" s="46"/>
      <c r="H1615" s="46"/>
    </row>
    <row r="1616" spans="1:8" ht="213.75">
      <c r="A1616" s="70"/>
      <c r="B1616" s="321" t="s">
        <v>836</v>
      </c>
      <c r="C1616" s="320"/>
      <c r="D1616" s="266"/>
      <c r="E1616" s="23"/>
      <c r="F1616" s="46"/>
      <c r="G1616" s="46"/>
      <c r="H1616" s="46"/>
    </row>
    <row r="1617" spans="1:8">
      <c r="A1617" s="41">
        <v>22</v>
      </c>
      <c r="B1617" s="58" t="s">
        <v>80</v>
      </c>
      <c r="C1617" s="327" t="s">
        <v>809</v>
      </c>
      <c r="D1617" s="323" t="s">
        <v>473</v>
      </c>
      <c r="E1617" s="163">
        <v>10</v>
      </c>
      <c r="F1617" s="163" t="s">
        <v>473</v>
      </c>
      <c r="G1617" s="324">
        <v>4440</v>
      </c>
      <c r="H1617" s="324">
        <f>G1617</f>
        <v>4440</v>
      </c>
    </row>
    <row r="1618" spans="1:8">
      <c r="A1618" s="70"/>
      <c r="B1618" s="325"/>
      <c r="C1618" s="320"/>
      <c r="D1618" s="266"/>
      <c r="E1618" s="23"/>
      <c r="F1618" s="46"/>
      <c r="G1618" s="46"/>
      <c r="H1618" s="46"/>
    </row>
    <row r="1619" spans="1:8">
      <c r="A1619" s="70">
        <v>160</v>
      </c>
      <c r="B1619" s="340" t="s">
        <v>837</v>
      </c>
      <c r="C1619" s="61"/>
      <c r="D1619" s="269" t="s">
        <v>473</v>
      </c>
      <c r="E1619" s="23">
        <v>10</v>
      </c>
      <c r="F1619" s="46"/>
      <c r="G1619" s="46"/>
      <c r="H1619" s="46"/>
    </row>
    <row r="1620" spans="1:8" ht="78.75">
      <c r="A1620" s="70"/>
      <c r="B1620" s="321" t="s">
        <v>838</v>
      </c>
      <c r="C1620" s="320"/>
      <c r="D1620" s="266"/>
      <c r="E1620" s="23"/>
      <c r="F1620" s="46"/>
      <c r="G1620" s="46"/>
      <c r="H1620" s="46"/>
    </row>
    <row r="1621" spans="1:8" ht="22.5">
      <c r="A1621" s="41">
        <v>22</v>
      </c>
      <c r="B1621" s="58" t="s">
        <v>80</v>
      </c>
      <c r="C1621" s="341" t="s">
        <v>839</v>
      </c>
      <c r="D1621" s="323" t="s">
        <v>473</v>
      </c>
      <c r="E1621" s="163">
        <v>10</v>
      </c>
      <c r="F1621" s="163" t="s">
        <v>473</v>
      </c>
      <c r="G1621" s="324">
        <v>120</v>
      </c>
      <c r="H1621" s="324">
        <v>120</v>
      </c>
    </row>
    <row r="1622" spans="1:8">
      <c r="A1622" s="70"/>
      <c r="B1622" s="325"/>
      <c r="C1622" s="320"/>
      <c r="D1622" s="266"/>
      <c r="E1622" s="23"/>
      <c r="F1622" s="46"/>
      <c r="G1622" s="46"/>
      <c r="H1622" s="46"/>
    </row>
    <row r="1623" spans="1:8">
      <c r="A1623" s="70">
        <v>161</v>
      </c>
      <c r="B1623" s="326" t="s">
        <v>840</v>
      </c>
      <c r="C1623" s="61"/>
      <c r="D1623" s="269" t="s">
        <v>473</v>
      </c>
      <c r="E1623" s="23">
        <v>10</v>
      </c>
      <c r="F1623" s="46"/>
      <c r="G1623" s="46"/>
      <c r="H1623" s="46"/>
    </row>
    <row r="1624" spans="1:8" ht="45">
      <c r="A1624" s="70"/>
      <c r="B1624" s="321" t="s">
        <v>841</v>
      </c>
      <c r="C1624" s="320"/>
      <c r="D1624" s="266"/>
      <c r="E1624" s="23"/>
      <c r="F1624" s="46"/>
      <c r="G1624" s="46"/>
      <c r="H1624" s="46"/>
    </row>
    <row r="1625" spans="1:8" ht="22.5">
      <c r="A1625" s="41">
        <v>22</v>
      </c>
      <c r="B1625" s="58" t="s">
        <v>80</v>
      </c>
      <c r="C1625" s="341" t="s">
        <v>842</v>
      </c>
      <c r="D1625" s="323" t="s">
        <v>473</v>
      </c>
      <c r="E1625" s="163">
        <v>10</v>
      </c>
      <c r="F1625" s="163" t="s">
        <v>473</v>
      </c>
      <c r="G1625" s="324">
        <v>18</v>
      </c>
      <c r="H1625" s="324">
        <f>G1625</f>
        <v>18</v>
      </c>
    </row>
    <row r="1626" spans="1:8">
      <c r="A1626" s="70"/>
      <c r="B1626" s="325"/>
      <c r="C1626" s="320"/>
      <c r="D1626" s="266"/>
      <c r="E1626" s="23"/>
      <c r="F1626" s="46"/>
      <c r="G1626" s="46"/>
      <c r="H1626" s="46"/>
    </row>
    <row r="1627" spans="1:8" ht="24">
      <c r="A1627" s="70">
        <v>162</v>
      </c>
      <c r="B1627" s="340" t="s">
        <v>843</v>
      </c>
      <c r="C1627" s="61"/>
      <c r="D1627" s="269" t="s">
        <v>473</v>
      </c>
      <c r="E1627" s="23">
        <v>10</v>
      </c>
      <c r="F1627" s="46"/>
      <c r="G1627" s="46"/>
      <c r="H1627" s="46"/>
    </row>
    <row r="1628" spans="1:8" ht="56.25">
      <c r="A1628" s="70"/>
      <c r="B1628" s="342" t="s">
        <v>844</v>
      </c>
      <c r="C1628" s="342"/>
      <c r="D1628" s="266"/>
      <c r="E1628" s="23"/>
      <c r="F1628" s="46"/>
      <c r="G1628" s="46"/>
      <c r="H1628" s="46"/>
    </row>
    <row r="1629" spans="1:8">
      <c r="A1629" s="41"/>
      <c r="B1629" s="58"/>
      <c r="C1629" s="342"/>
      <c r="D1629" s="266"/>
      <c r="E1629" s="23"/>
      <c r="F1629" s="46"/>
      <c r="G1629" s="46"/>
      <c r="H1629" s="46"/>
    </row>
    <row r="1630" spans="1:8">
      <c r="A1630" s="70"/>
      <c r="B1630" s="342"/>
      <c r="C1630" s="342"/>
      <c r="D1630" s="266"/>
      <c r="E1630" s="23"/>
      <c r="F1630" s="46"/>
      <c r="G1630" s="46"/>
      <c r="H1630" s="46"/>
    </row>
    <row r="1631" spans="1:8">
      <c r="A1631" s="70">
        <v>163</v>
      </c>
      <c r="B1631" s="340" t="s">
        <v>845</v>
      </c>
      <c r="C1631" s="320"/>
      <c r="D1631" s="269" t="s">
        <v>473</v>
      </c>
      <c r="E1631" s="23">
        <v>10</v>
      </c>
      <c r="F1631" s="46"/>
      <c r="G1631" s="46"/>
      <c r="H1631" s="46"/>
    </row>
    <row r="1632" spans="1:8" ht="78.75">
      <c r="A1632" s="70"/>
      <c r="B1632" s="321" t="s">
        <v>846</v>
      </c>
      <c r="C1632" s="320"/>
      <c r="D1632" s="260"/>
      <c r="E1632" s="23"/>
      <c r="F1632" s="46"/>
      <c r="G1632" s="46"/>
      <c r="H1632" s="46"/>
    </row>
    <row r="1633" spans="1:8" ht="22.5">
      <c r="A1633" s="41">
        <v>22</v>
      </c>
      <c r="B1633" s="58" t="s">
        <v>80</v>
      </c>
      <c r="C1633" s="341" t="s">
        <v>839</v>
      </c>
      <c r="D1633" s="323" t="s">
        <v>473</v>
      </c>
      <c r="E1633" s="163">
        <v>10</v>
      </c>
      <c r="F1633" s="163" t="s">
        <v>473</v>
      </c>
      <c r="G1633" s="324">
        <v>96</v>
      </c>
      <c r="H1633" s="324">
        <v>96</v>
      </c>
    </row>
    <row r="1634" spans="1:8">
      <c r="A1634" s="70"/>
      <c r="B1634" s="325"/>
      <c r="C1634" s="320"/>
      <c r="D1634" s="260"/>
      <c r="E1634" s="23"/>
      <c r="F1634" s="46"/>
      <c r="G1634" s="46"/>
      <c r="H1634" s="46"/>
    </row>
    <row r="1635" spans="1:8">
      <c r="A1635" s="70">
        <v>164</v>
      </c>
      <c r="B1635" s="343" t="s">
        <v>847</v>
      </c>
      <c r="C1635" s="320"/>
      <c r="D1635" s="269" t="s">
        <v>473</v>
      </c>
      <c r="E1635" s="23">
        <v>10</v>
      </c>
      <c r="F1635" s="46"/>
      <c r="G1635" s="46"/>
      <c r="H1635" s="46"/>
    </row>
    <row r="1636" spans="1:8" ht="45">
      <c r="A1636" s="70"/>
      <c r="B1636" s="344" t="s">
        <v>848</v>
      </c>
      <c r="C1636" s="345"/>
      <c r="D1636" s="266"/>
      <c r="E1636" s="23"/>
      <c r="F1636" s="46"/>
      <c r="G1636" s="46"/>
      <c r="H1636" s="46"/>
    </row>
    <row r="1637" spans="1:8" ht="23.25">
      <c r="A1637" s="41">
        <v>10</v>
      </c>
      <c r="B1637" s="70" t="s">
        <v>265</v>
      </c>
      <c r="C1637" s="345" t="s">
        <v>849</v>
      </c>
      <c r="D1637" s="266"/>
      <c r="E1637" s="23"/>
      <c r="F1637" s="23" t="s">
        <v>850</v>
      </c>
      <c r="G1637" s="62">
        <v>9.33</v>
      </c>
      <c r="H1637" s="62">
        <v>9.33</v>
      </c>
    </row>
    <row r="1638" spans="1:8">
      <c r="A1638" s="70"/>
      <c r="B1638" s="346"/>
      <c r="C1638" s="345"/>
      <c r="D1638" s="266"/>
      <c r="E1638" s="23"/>
      <c r="F1638" s="46"/>
      <c r="G1638" s="46"/>
      <c r="H1638" s="46"/>
    </row>
    <row r="1639" spans="1:8" ht="45.75">
      <c r="A1639" s="70"/>
      <c r="B1639" s="347" t="s">
        <v>851</v>
      </c>
      <c r="C1639" s="345"/>
      <c r="D1639" s="266"/>
      <c r="E1639" s="23"/>
      <c r="F1639" s="46"/>
      <c r="G1639" s="46"/>
      <c r="H1639" s="46"/>
    </row>
    <row r="1640" spans="1:8" ht="23.25">
      <c r="A1640" s="41">
        <v>10</v>
      </c>
      <c r="B1640" s="70" t="s">
        <v>265</v>
      </c>
      <c r="C1640" s="345" t="s">
        <v>852</v>
      </c>
      <c r="D1640" s="266"/>
      <c r="E1640" s="23"/>
      <c r="F1640" s="23" t="s">
        <v>850</v>
      </c>
      <c r="G1640" s="62">
        <v>11.36</v>
      </c>
      <c r="H1640" s="62">
        <v>11.36</v>
      </c>
    </row>
    <row r="1641" spans="1:8">
      <c r="A1641" s="70"/>
      <c r="B1641" s="348"/>
      <c r="C1641" s="345"/>
      <c r="D1641" s="266"/>
      <c r="E1641" s="23"/>
      <c r="F1641" s="46"/>
      <c r="G1641" s="46"/>
      <c r="H1641" s="46"/>
    </row>
    <row r="1642" spans="1:8" ht="45.75">
      <c r="A1642" s="70"/>
      <c r="B1642" s="347" t="s">
        <v>853</v>
      </c>
      <c r="C1642" s="345"/>
      <c r="D1642" s="266"/>
      <c r="E1642" s="23"/>
      <c r="F1642" s="46"/>
      <c r="G1642" s="46"/>
      <c r="H1642" s="46"/>
    </row>
    <row r="1643" spans="1:8" ht="23.25">
      <c r="A1643" s="41">
        <v>10</v>
      </c>
      <c r="B1643" s="70" t="s">
        <v>265</v>
      </c>
      <c r="C1643" s="345" t="s">
        <v>854</v>
      </c>
      <c r="D1643" s="266"/>
      <c r="E1643" s="23"/>
      <c r="F1643" s="23" t="s">
        <v>850</v>
      </c>
      <c r="G1643" s="62">
        <v>13.15</v>
      </c>
      <c r="H1643" s="62">
        <v>13.15</v>
      </c>
    </row>
    <row r="1644" spans="1:8">
      <c r="A1644" s="70"/>
      <c r="B1644" s="348"/>
      <c r="C1644" s="345"/>
      <c r="D1644" s="266"/>
      <c r="E1644" s="23"/>
      <c r="F1644" s="46"/>
      <c r="G1644" s="46"/>
      <c r="H1644" s="46"/>
    </row>
    <row r="1645" spans="1:8" ht="45.75">
      <c r="A1645" s="70"/>
      <c r="B1645" s="347" t="s">
        <v>855</v>
      </c>
      <c r="C1645" s="345"/>
      <c r="D1645" s="266"/>
      <c r="E1645" s="23"/>
      <c r="F1645" s="46"/>
      <c r="G1645" s="46"/>
      <c r="H1645" s="46"/>
    </row>
    <row r="1646" spans="1:8" ht="23.25">
      <c r="A1646" s="41">
        <v>10</v>
      </c>
      <c r="B1646" s="70" t="s">
        <v>265</v>
      </c>
      <c r="C1646" s="345" t="s">
        <v>856</v>
      </c>
      <c r="D1646" s="266"/>
      <c r="E1646" s="23"/>
      <c r="F1646" s="23" t="s">
        <v>850</v>
      </c>
      <c r="G1646" s="62">
        <v>14.59</v>
      </c>
      <c r="H1646" s="62">
        <v>14.59</v>
      </c>
    </row>
    <row r="1647" spans="1:8">
      <c r="A1647" s="70"/>
      <c r="B1647" s="348"/>
      <c r="C1647" s="345"/>
      <c r="D1647" s="266"/>
      <c r="E1647" s="23"/>
      <c r="F1647" s="46"/>
      <c r="G1647" s="46"/>
      <c r="H1647" s="46"/>
    </row>
    <row r="1648" spans="1:8">
      <c r="A1648" s="70">
        <v>165</v>
      </c>
      <c r="B1648" s="349" t="s">
        <v>857</v>
      </c>
      <c r="C1648" s="345"/>
      <c r="D1648" s="269" t="s">
        <v>473</v>
      </c>
      <c r="E1648" s="23">
        <v>10</v>
      </c>
      <c r="F1648" s="46"/>
      <c r="G1648" s="46"/>
      <c r="H1648" s="46"/>
    </row>
    <row r="1649" spans="1:8" ht="34.5">
      <c r="A1649" s="70"/>
      <c r="B1649" s="347" t="s">
        <v>858</v>
      </c>
      <c r="C1649" s="345"/>
      <c r="D1649" s="266"/>
      <c r="E1649" s="23"/>
      <c r="F1649" s="46"/>
      <c r="G1649" s="46"/>
      <c r="H1649" s="46"/>
    </row>
    <row r="1650" spans="1:8" ht="23.25">
      <c r="A1650" s="57">
        <v>10</v>
      </c>
      <c r="B1650" s="63" t="s">
        <v>265</v>
      </c>
      <c r="C1650" s="345" t="s">
        <v>859</v>
      </c>
      <c r="D1650" s="269"/>
      <c r="E1650" s="23"/>
      <c r="F1650" s="23" t="s">
        <v>860</v>
      </c>
      <c r="G1650" s="350">
        <f>H1650*2</f>
        <v>3.62</v>
      </c>
      <c r="H1650" s="350">
        <v>1.81</v>
      </c>
    </row>
    <row r="1651" spans="1:8">
      <c r="A1651" s="70"/>
      <c r="B1651" s="348"/>
      <c r="C1651" s="345"/>
      <c r="D1651" s="266"/>
      <c r="E1651" s="23"/>
      <c r="F1651" s="46"/>
      <c r="G1651" s="46"/>
      <c r="H1651" s="46"/>
    </row>
    <row r="1652" spans="1:8" ht="34.5">
      <c r="A1652" s="70"/>
      <c r="B1652" s="347" t="s">
        <v>861</v>
      </c>
      <c r="C1652" s="345"/>
      <c r="D1652" s="266"/>
      <c r="E1652" s="23"/>
      <c r="F1652" s="46"/>
      <c r="G1652" s="46"/>
      <c r="H1652" s="46"/>
    </row>
    <row r="1653" spans="1:8" ht="23.25">
      <c r="A1653" s="57">
        <v>10</v>
      </c>
      <c r="B1653" s="63" t="s">
        <v>265</v>
      </c>
      <c r="C1653" s="345" t="s">
        <v>862</v>
      </c>
      <c r="D1653" s="269"/>
      <c r="E1653" s="23"/>
      <c r="F1653" s="23" t="s">
        <v>860</v>
      </c>
      <c r="G1653" s="350">
        <f>H1653*2</f>
        <v>4.92</v>
      </c>
      <c r="H1653" s="350">
        <v>2.46</v>
      </c>
    </row>
    <row r="1654" spans="1:8">
      <c r="A1654" s="70"/>
      <c r="B1654" s="348"/>
      <c r="C1654" s="345"/>
      <c r="D1654" s="266"/>
      <c r="E1654" s="23"/>
      <c r="F1654" s="46"/>
      <c r="G1654" s="46"/>
      <c r="H1654" s="46"/>
    </row>
    <row r="1655" spans="1:8" ht="34.5">
      <c r="A1655" s="70"/>
      <c r="B1655" s="347" t="s">
        <v>863</v>
      </c>
      <c r="C1655" s="345"/>
      <c r="D1655" s="266"/>
      <c r="E1655" s="23"/>
      <c r="F1655" s="46"/>
      <c r="G1655" s="46"/>
      <c r="H1655" s="46"/>
    </row>
    <row r="1656" spans="1:8" ht="23.25">
      <c r="A1656" s="57">
        <v>10</v>
      </c>
      <c r="B1656" s="63" t="s">
        <v>265</v>
      </c>
      <c r="C1656" s="345" t="s">
        <v>864</v>
      </c>
      <c r="D1656" s="269"/>
      <c r="E1656" s="23"/>
      <c r="F1656" s="23" t="s">
        <v>860</v>
      </c>
      <c r="G1656" s="350">
        <f>H1656*2</f>
        <v>6.84</v>
      </c>
      <c r="H1656" s="350">
        <v>3.42</v>
      </c>
    </row>
    <row r="1657" spans="1:8">
      <c r="A1657" s="70"/>
      <c r="B1657" s="348"/>
      <c r="C1657" s="345"/>
      <c r="D1657" s="266"/>
      <c r="E1657" s="23"/>
      <c r="F1657" s="46"/>
      <c r="G1657" s="46"/>
      <c r="H1657" s="46"/>
    </row>
    <row r="1658" spans="1:8" ht="23.25">
      <c r="A1658" s="70"/>
      <c r="B1658" s="347" t="s">
        <v>865</v>
      </c>
      <c r="C1658" s="345"/>
      <c r="D1658" s="266"/>
      <c r="E1658" s="23"/>
      <c r="F1658" s="46"/>
      <c r="G1658" s="46"/>
      <c r="H1658" s="46"/>
    </row>
    <row r="1659" spans="1:8" ht="23.25">
      <c r="A1659" s="57">
        <v>10</v>
      </c>
      <c r="B1659" s="63" t="s">
        <v>265</v>
      </c>
      <c r="C1659" s="345" t="s">
        <v>866</v>
      </c>
      <c r="D1659" s="269"/>
      <c r="E1659" s="23"/>
      <c r="F1659" s="23" t="s">
        <v>867</v>
      </c>
      <c r="G1659" s="350">
        <f>H1659*4</f>
        <v>3.4</v>
      </c>
      <c r="H1659" s="350">
        <v>0.85</v>
      </c>
    </row>
    <row r="1660" spans="1:8">
      <c r="A1660" s="70"/>
      <c r="B1660" s="348"/>
      <c r="C1660" s="345"/>
      <c r="D1660" s="266"/>
      <c r="E1660" s="23"/>
      <c r="F1660" s="46"/>
      <c r="G1660" s="46"/>
      <c r="H1660" s="46"/>
    </row>
    <row r="1661" spans="1:8" ht="23.25">
      <c r="A1661" s="70"/>
      <c r="B1661" s="347" t="s">
        <v>868</v>
      </c>
      <c r="C1661" s="345"/>
      <c r="D1661" s="266"/>
      <c r="E1661" s="23"/>
      <c r="F1661" s="46"/>
      <c r="G1661" s="46"/>
      <c r="H1661" s="46"/>
    </row>
    <row r="1662" spans="1:8" ht="23.25">
      <c r="A1662" s="57">
        <v>10</v>
      </c>
      <c r="B1662" s="63" t="s">
        <v>265</v>
      </c>
      <c r="C1662" s="345" t="s">
        <v>869</v>
      </c>
      <c r="D1662" s="269"/>
      <c r="E1662" s="23"/>
      <c r="F1662" s="23" t="s">
        <v>860</v>
      </c>
      <c r="G1662" s="350">
        <f>H1662*2</f>
        <v>2.74</v>
      </c>
      <c r="H1662" s="350">
        <v>1.37</v>
      </c>
    </row>
    <row r="1663" spans="1:8">
      <c r="A1663" s="70"/>
      <c r="B1663" s="348"/>
      <c r="C1663" s="345"/>
      <c r="D1663" s="266"/>
      <c r="E1663" s="23"/>
      <c r="F1663" s="46"/>
      <c r="G1663" s="46"/>
      <c r="H1663" s="46"/>
    </row>
    <row r="1664" spans="1:8" ht="23.25">
      <c r="A1664" s="70"/>
      <c r="B1664" s="347" t="s">
        <v>870</v>
      </c>
      <c r="C1664" s="345"/>
      <c r="D1664" s="266"/>
      <c r="E1664" s="23"/>
      <c r="F1664" s="46"/>
      <c r="G1664" s="46"/>
      <c r="H1664" s="46"/>
    </row>
    <row r="1665" spans="1:8" ht="23.25">
      <c r="A1665" s="57">
        <v>10</v>
      </c>
      <c r="B1665" s="63" t="s">
        <v>265</v>
      </c>
      <c r="C1665" s="345" t="s">
        <v>871</v>
      </c>
      <c r="D1665" s="269"/>
      <c r="E1665" s="23"/>
      <c r="F1665" s="23" t="s">
        <v>860</v>
      </c>
      <c r="G1665" s="350">
        <f>H1665*2</f>
        <v>3.46</v>
      </c>
      <c r="H1665" s="350">
        <v>1.73</v>
      </c>
    </row>
    <row r="1666" spans="1:8">
      <c r="A1666" s="70"/>
      <c r="B1666" s="348"/>
      <c r="C1666" s="345"/>
      <c r="D1666" s="266"/>
      <c r="E1666" s="23"/>
      <c r="F1666" s="46"/>
      <c r="G1666" s="46"/>
      <c r="H1666" s="46"/>
    </row>
    <row r="1667" spans="1:8" ht="23.25">
      <c r="A1667" s="70"/>
      <c r="B1667" s="347" t="s">
        <v>872</v>
      </c>
      <c r="C1667" s="345"/>
      <c r="D1667" s="266"/>
      <c r="E1667" s="23"/>
      <c r="F1667" s="46"/>
      <c r="G1667" s="46"/>
      <c r="H1667" s="46"/>
    </row>
    <row r="1668" spans="1:8" ht="23.25">
      <c r="A1668" s="57">
        <v>10</v>
      </c>
      <c r="B1668" s="63" t="s">
        <v>265</v>
      </c>
      <c r="C1668" s="345" t="s">
        <v>873</v>
      </c>
      <c r="D1668" s="269"/>
      <c r="E1668" s="23"/>
      <c r="F1668" s="23" t="s">
        <v>860</v>
      </c>
      <c r="G1668" s="350">
        <f>H1668*2</f>
        <v>4.5</v>
      </c>
      <c r="H1668" s="350">
        <v>2.25</v>
      </c>
    </row>
    <row r="1669" spans="1:8">
      <c r="A1669" s="70"/>
      <c r="B1669" s="348"/>
      <c r="C1669" s="345"/>
      <c r="D1669" s="266"/>
      <c r="E1669" s="23"/>
      <c r="F1669" s="46"/>
      <c r="G1669" s="46"/>
      <c r="H1669" s="46"/>
    </row>
    <row r="1670" spans="1:8">
      <c r="A1670" s="70">
        <v>166</v>
      </c>
      <c r="B1670" s="349" t="s">
        <v>874</v>
      </c>
      <c r="C1670" s="351"/>
      <c r="D1670" s="269" t="s">
        <v>473</v>
      </c>
      <c r="E1670" s="23">
        <v>10</v>
      </c>
      <c r="F1670" s="46"/>
      <c r="G1670" s="46"/>
      <c r="H1670" s="46"/>
    </row>
    <row r="1671" spans="1:8" ht="23.25">
      <c r="A1671" s="70"/>
      <c r="B1671" s="347" t="s">
        <v>875</v>
      </c>
      <c r="C1671" s="61"/>
      <c r="D1671" s="266"/>
      <c r="E1671" s="23"/>
      <c r="F1671" s="46"/>
      <c r="G1671" s="46"/>
      <c r="H1671" s="46"/>
    </row>
    <row r="1672" spans="1:8">
      <c r="A1672" s="70"/>
      <c r="B1672" s="351" t="s">
        <v>876</v>
      </c>
      <c r="C1672" s="345"/>
      <c r="D1672" s="266"/>
      <c r="E1672" s="23"/>
      <c r="F1672" s="46"/>
      <c r="G1672" s="46"/>
      <c r="H1672" s="46"/>
    </row>
    <row r="1673" spans="1:8" ht="26.25">
      <c r="A1673" s="57">
        <v>10</v>
      </c>
      <c r="B1673" s="63" t="s">
        <v>265</v>
      </c>
      <c r="C1673" s="223" t="s">
        <v>877</v>
      </c>
      <c r="D1673" s="269"/>
      <c r="E1673" s="23"/>
      <c r="F1673" s="23" t="s">
        <v>878</v>
      </c>
      <c r="G1673" s="350">
        <f>H1673*12</f>
        <v>17.64</v>
      </c>
      <c r="H1673" s="350">
        <v>1.47</v>
      </c>
    </row>
    <row r="1674" spans="1:8">
      <c r="A1674" s="70"/>
      <c r="B1674" s="345"/>
      <c r="C1674" s="345"/>
      <c r="D1674" s="266"/>
      <c r="E1674" s="23"/>
      <c r="F1674" s="46"/>
      <c r="G1674" s="46"/>
      <c r="H1674" s="46"/>
    </row>
    <row r="1675" spans="1:8" ht="23.25">
      <c r="A1675" s="70"/>
      <c r="B1675" s="347" t="s">
        <v>875</v>
      </c>
      <c r="C1675" s="61"/>
      <c r="D1675" s="266"/>
      <c r="E1675" s="23"/>
      <c r="F1675" s="46"/>
      <c r="G1675" s="46"/>
      <c r="H1675" s="46"/>
    </row>
    <row r="1676" spans="1:8">
      <c r="A1676" s="70"/>
      <c r="B1676" s="351" t="s">
        <v>879</v>
      </c>
      <c r="C1676" s="345"/>
      <c r="D1676" s="266"/>
      <c r="E1676" s="23"/>
      <c r="F1676" s="46"/>
      <c r="G1676" s="46"/>
      <c r="H1676" s="46"/>
    </row>
    <row r="1677" spans="1:8" ht="26.25">
      <c r="A1677" s="57">
        <v>10</v>
      </c>
      <c r="B1677" s="63" t="s">
        <v>265</v>
      </c>
      <c r="C1677" s="223" t="s">
        <v>880</v>
      </c>
      <c r="D1677" s="269"/>
      <c r="E1677" s="23"/>
      <c r="F1677" s="23" t="s">
        <v>878</v>
      </c>
      <c r="G1677" s="350">
        <f>H1677*12</f>
        <v>25.56</v>
      </c>
      <c r="H1677" s="350">
        <v>2.13</v>
      </c>
    </row>
    <row r="1678" spans="1:8">
      <c r="A1678" s="70"/>
      <c r="B1678" s="345"/>
      <c r="C1678" s="345"/>
      <c r="D1678" s="266"/>
      <c r="E1678" s="23"/>
      <c r="F1678" s="46"/>
      <c r="G1678" s="46"/>
      <c r="H1678" s="46"/>
    </row>
    <row r="1679" spans="1:8" ht="23.25">
      <c r="A1679" s="70"/>
      <c r="B1679" s="347" t="s">
        <v>875</v>
      </c>
      <c r="C1679" s="123"/>
      <c r="D1679" s="76"/>
      <c r="E1679" s="45"/>
      <c r="F1679" s="45"/>
      <c r="G1679" s="45"/>
      <c r="H1679" s="45"/>
    </row>
    <row r="1680" spans="1:8">
      <c r="A1680" s="70"/>
      <c r="B1680" s="351" t="s">
        <v>881</v>
      </c>
      <c r="C1680" s="351"/>
      <c r="D1680" s="76"/>
      <c r="E1680" s="45"/>
      <c r="F1680" s="45"/>
      <c r="G1680" s="45"/>
      <c r="H1680" s="45"/>
    </row>
    <row r="1681" spans="1:8" ht="26.25">
      <c r="A1681" s="57">
        <v>10</v>
      </c>
      <c r="B1681" s="63" t="s">
        <v>265</v>
      </c>
      <c r="C1681" s="223" t="s">
        <v>882</v>
      </c>
      <c r="D1681" s="269"/>
      <c r="E1681" s="23"/>
      <c r="F1681" s="23" t="s">
        <v>878</v>
      </c>
      <c r="G1681" s="350">
        <f>H1681*12</f>
        <v>30</v>
      </c>
      <c r="H1681" s="350">
        <v>2.5</v>
      </c>
    </row>
    <row r="1682" spans="1:8">
      <c r="A1682" s="70"/>
      <c r="B1682" s="345"/>
      <c r="C1682" s="345"/>
      <c r="D1682" s="266"/>
      <c r="E1682" s="23"/>
      <c r="F1682" s="46"/>
      <c r="G1682" s="46"/>
      <c r="H1682" s="46"/>
    </row>
    <row r="1683" spans="1:8" ht="23.25">
      <c r="A1683" s="70"/>
      <c r="B1683" s="347" t="s">
        <v>875</v>
      </c>
      <c r="C1683" s="123"/>
      <c r="D1683" s="76"/>
      <c r="E1683" s="45"/>
      <c r="F1683" s="45"/>
      <c r="G1683" s="45"/>
      <c r="H1683" s="45"/>
    </row>
    <row r="1684" spans="1:8">
      <c r="A1684" s="70"/>
      <c r="B1684" s="351" t="s">
        <v>883</v>
      </c>
      <c r="C1684" s="351"/>
      <c r="D1684" s="76"/>
      <c r="E1684" s="45"/>
      <c r="F1684" s="45"/>
      <c r="G1684" s="45"/>
      <c r="H1684" s="45"/>
    </row>
    <row r="1685" spans="1:8" ht="26.25">
      <c r="A1685" s="57">
        <v>10</v>
      </c>
      <c r="B1685" s="63" t="s">
        <v>265</v>
      </c>
      <c r="C1685" s="223" t="s">
        <v>884</v>
      </c>
      <c r="D1685" s="269"/>
      <c r="E1685" s="23"/>
      <c r="F1685" s="23" t="s">
        <v>878</v>
      </c>
      <c r="G1685" s="350">
        <f>H1685*12</f>
        <v>12.36</v>
      </c>
      <c r="H1685" s="350">
        <v>1.03</v>
      </c>
    </row>
    <row r="1686" spans="1:8">
      <c r="A1686" s="70"/>
      <c r="B1686" s="345"/>
      <c r="C1686" s="345"/>
      <c r="D1686" s="266"/>
      <c r="E1686" s="23"/>
      <c r="F1686" s="46"/>
      <c r="G1686" s="46"/>
      <c r="H1686" s="46"/>
    </row>
    <row r="1687" spans="1:8" ht="23.25">
      <c r="A1687" s="70"/>
      <c r="B1687" s="347" t="s">
        <v>875</v>
      </c>
      <c r="C1687" s="123"/>
      <c r="D1687" s="76"/>
      <c r="E1687" s="45"/>
      <c r="F1687" s="45"/>
      <c r="G1687" s="45"/>
      <c r="H1687" s="45"/>
    </row>
    <row r="1688" spans="1:8">
      <c r="A1688" s="70"/>
      <c r="B1688" s="351" t="s">
        <v>885</v>
      </c>
      <c r="C1688" s="351"/>
      <c r="D1688" s="76"/>
      <c r="E1688" s="45"/>
      <c r="F1688" s="45"/>
      <c r="G1688" s="45"/>
      <c r="H1688" s="45"/>
    </row>
    <row r="1689" spans="1:8" ht="26.25">
      <c r="A1689" s="57">
        <v>10</v>
      </c>
      <c r="B1689" s="63" t="s">
        <v>265</v>
      </c>
      <c r="C1689" s="223" t="s">
        <v>886</v>
      </c>
      <c r="D1689" s="269"/>
      <c r="E1689" s="23"/>
      <c r="F1689" s="23" t="s">
        <v>878</v>
      </c>
      <c r="G1689" s="350">
        <f>H1689*12</f>
        <v>7.92</v>
      </c>
      <c r="H1689" s="350">
        <v>0.66</v>
      </c>
    </row>
    <row r="1690" spans="1:8">
      <c r="A1690" s="57"/>
      <c r="B1690" s="63"/>
      <c r="C1690" s="223"/>
      <c r="D1690" s="269"/>
      <c r="E1690" s="23"/>
      <c r="F1690" s="23"/>
      <c r="G1690" s="350"/>
      <c r="H1690" s="350"/>
    </row>
    <row r="1691" spans="1:8">
      <c r="A1691" s="41"/>
      <c r="B1691" s="70"/>
      <c r="C1691" s="352"/>
      <c r="D1691" s="266"/>
      <c r="E1691" s="23"/>
      <c r="F1691" s="46"/>
      <c r="G1691" s="46"/>
      <c r="H1691" s="46"/>
    </row>
    <row r="1692" spans="1:8" ht="23.25">
      <c r="A1692" s="70">
        <v>167</v>
      </c>
      <c r="B1692" s="353" t="s">
        <v>887</v>
      </c>
      <c r="C1692" s="61"/>
      <c r="D1692" s="269" t="s">
        <v>473</v>
      </c>
      <c r="E1692" s="23">
        <v>10</v>
      </c>
      <c r="F1692" s="46"/>
      <c r="G1692" s="46"/>
      <c r="H1692" s="46"/>
    </row>
    <row r="1693" spans="1:8">
      <c r="A1693" s="70"/>
      <c r="B1693" s="351" t="s">
        <v>888</v>
      </c>
      <c r="C1693" s="345"/>
      <c r="D1693" s="179"/>
      <c r="E1693" s="23"/>
      <c r="F1693" s="46"/>
      <c r="G1693" s="46"/>
      <c r="H1693" s="46"/>
    </row>
    <row r="1694" spans="1:8" ht="23.25">
      <c r="A1694" s="57">
        <v>10</v>
      </c>
      <c r="B1694" s="63" t="s">
        <v>265</v>
      </c>
      <c r="C1694" s="345" t="s">
        <v>889</v>
      </c>
      <c r="D1694" s="193"/>
      <c r="E1694" s="23"/>
      <c r="F1694" s="111" t="s">
        <v>890</v>
      </c>
      <c r="G1694" s="56">
        <f>H1694*50</f>
        <v>19.5</v>
      </c>
      <c r="H1694" s="56">
        <v>0.39</v>
      </c>
    </row>
    <row r="1695" spans="1:8">
      <c r="A1695" s="70"/>
      <c r="B1695" s="345"/>
      <c r="C1695" s="345"/>
      <c r="D1695" s="179"/>
      <c r="E1695" s="23"/>
      <c r="F1695" s="46"/>
      <c r="G1695" s="46"/>
      <c r="H1695" s="46"/>
    </row>
    <row r="1696" spans="1:8">
      <c r="A1696" s="70"/>
      <c r="B1696" s="345"/>
      <c r="C1696" s="345"/>
      <c r="D1696" s="179"/>
      <c r="E1696" s="23"/>
      <c r="F1696" s="46"/>
      <c r="G1696" s="46"/>
      <c r="H1696" s="46"/>
    </row>
    <row r="1697" spans="1:8">
      <c r="A1697" s="70">
        <v>168</v>
      </c>
      <c r="B1697" s="354" t="s">
        <v>891</v>
      </c>
      <c r="C1697" s="355"/>
      <c r="D1697" s="269" t="s">
        <v>473</v>
      </c>
      <c r="E1697" s="23">
        <v>10</v>
      </c>
      <c r="F1697" s="46"/>
      <c r="G1697" s="46"/>
      <c r="H1697" s="46"/>
    </row>
    <row r="1698" spans="1:8" ht="45.75">
      <c r="A1698" s="70"/>
      <c r="B1698" s="347" t="s">
        <v>892</v>
      </c>
      <c r="C1698" s="356"/>
      <c r="D1698" s="266"/>
      <c r="E1698" s="23"/>
      <c r="F1698" s="46"/>
      <c r="G1698" s="46"/>
      <c r="H1698" s="46"/>
    </row>
    <row r="1699" spans="1:8" ht="23.25">
      <c r="A1699" s="57">
        <v>12</v>
      </c>
      <c r="B1699" s="36" t="s">
        <v>20</v>
      </c>
      <c r="C1699" s="100" t="s">
        <v>409</v>
      </c>
      <c r="D1699" s="77"/>
      <c r="E1699" s="23"/>
      <c r="F1699" s="357">
        <v>1</v>
      </c>
      <c r="G1699" s="358">
        <v>2.2400000000000002</v>
      </c>
      <c r="H1699" s="358">
        <v>2.2400000000000002</v>
      </c>
    </row>
    <row r="1700" spans="1:8">
      <c r="A1700" s="70"/>
      <c r="B1700" s="348"/>
      <c r="C1700" s="356"/>
      <c r="D1700" s="266"/>
      <c r="E1700" s="23"/>
      <c r="F1700" s="46"/>
      <c r="G1700" s="46"/>
      <c r="H1700" s="46"/>
    </row>
    <row r="1701" spans="1:8" ht="45.75">
      <c r="A1701" s="70"/>
      <c r="B1701" s="347" t="s">
        <v>893</v>
      </c>
      <c r="C1701" s="356"/>
      <c r="D1701" s="266"/>
      <c r="E1701" s="23"/>
      <c r="F1701" s="46"/>
      <c r="G1701" s="46"/>
      <c r="H1701" s="46"/>
    </row>
    <row r="1702" spans="1:8" ht="23.25">
      <c r="A1702" s="57">
        <v>12</v>
      </c>
      <c r="B1702" s="36" t="s">
        <v>20</v>
      </c>
      <c r="C1702" s="100" t="s">
        <v>409</v>
      </c>
      <c r="D1702" s="77"/>
      <c r="E1702" s="23"/>
      <c r="F1702" s="357">
        <v>1</v>
      </c>
      <c r="G1702" s="358">
        <v>3.9</v>
      </c>
      <c r="H1702" s="358">
        <v>3.9</v>
      </c>
    </row>
    <row r="1703" spans="1:8">
      <c r="A1703" s="70"/>
      <c r="B1703" s="348"/>
      <c r="D1703" s="266"/>
      <c r="E1703" s="23"/>
      <c r="F1703" s="46"/>
      <c r="G1703" s="46"/>
      <c r="H1703" s="46"/>
    </row>
    <row r="1704" spans="1:8" ht="45.75">
      <c r="A1704" s="70"/>
      <c r="B1704" s="347" t="s">
        <v>894</v>
      </c>
      <c r="C1704" s="356"/>
      <c r="D1704" s="266"/>
      <c r="E1704" s="23"/>
      <c r="F1704" s="46"/>
      <c r="G1704" s="46"/>
      <c r="H1704" s="46"/>
    </row>
    <row r="1705" spans="1:8" ht="23.25">
      <c r="A1705" s="57">
        <v>12</v>
      </c>
      <c r="B1705" s="36" t="s">
        <v>20</v>
      </c>
      <c r="C1705" s="100" t="s">
        <v>409</v>
      </c>
      <c r="D1705" s="77"/>
      <c r="E1705" s="23"/>
      <c r="F1705" s="357">
        <v>1</v>
      </c>
      <c r="G1705" s="358">
        <v>6.8</v>
      </c>
      <c r="H1705" s="358">
        <v>6.8</v>
      </c>
    </row>
    <row r="1706" spans="1:8">
      <c r="A1706" s="70"/>
      <c r="B1706" s="348"/>
      <c r="C1706" s="356"/>
      <c r="D1706" s="266"/>
      <c r="E1706" s="23"/>
      <c r="F1706" s="46"/>
      <c r="G1706" s="46"/>
      <c r="H1706" s="46"/>
    </row>
    <row r="1707" spans="1:8" ht="45.75">
      <c r="A1707" s="70"/>
      <c r="B1707" s="347" t="s">
        <v>895</v>
      </c>
      <c r="C1707" s="356"/>
      <c r="D1707" s="266"/>
      <c r="E1707" s="23"/>
      <c r="F1707" s="46"/>
      <c r="G1707" s="46"/>
      <c r="H1707" s="46"/>
    </row>
    <row r="1708" spans="1:8" ht="23.25">
      <c r="A1708" s="57">
        <v>12</v>
      </c>
      <c r="B1708" s="36" t="s">
        <v>20</v>
      </c>
      <c r="C1708" s="100" t="s">
        <v>409</v>
      </c>
      <c r="D1708" s="359"/>
      <c r="E1708" s="19"/>
      <c r="F1708" s="357">
        <v>1</v>
      </c>
      <c r="G1708" s="358">
        <v>9.24</v>
      </c>
      <c r="H1708" s="358">
        <v>9.24</v>
      </c>
    </row>
    <row r="1709" spans="1:8">
      <c r="A1709" s="57"/>
      <c r="B1709" s="36"/>
      <c r="C1709" s="100"/>
      <c r="D1709" s="359"/>
      <c r="E1709" s="19"/>
      <c r="F1709" s="357"/>
      <c r="G1709" s="358"/>
      <c r="H1709" s="358"/>
    </row>
    <row r="1710" spans="1:8">
      <c r="A1710" s="70"/>
      <c r="B1710" s="348"/>
      <c r="C1710" s="356"/>
      <c r="D1710" s="260"/>
      <c r="E1710" s="19"/>
      <c r="F1710" s="46"/>
      <c r="G1710" s="46"/>
      <c r="H1710" s="46"/>
    </row>
    <row r="1711" spans="1:8">
      <c r="A1711" s="70">
        <v>169</v>
      </c>
      <c r="B1711" s="354" t="s">
        <v>896</v>
      </c>
      <c r="C1711" s="355"/>
      <c r="D1711" s="269" t="s">
        <v>473</v>
      </c>
      <c r="E1711" s="23">
        <v>10</v>
      </c>
      <c r="F1711" s="46"/>
      <c r="G1711" s="46"/>
      <c r="H1711" s="46"/>
    </row>
    <row r="1712" spans="1:8" ht="22.5">
      <c r="A1712" s="70"/>
      <c r="B1712" s="360" t="s">
        <v>897</v>
      </c>
      <c r="C1712" s="356"/>
      <c r="D1712" s="266"/>
      <c r="E1712" s="23"/>
      <c r="F1712" s="46"/>
      <c r="G1712" s="46"/>
      <c r="H1712" s="46"/>
    </row>
    <row r="1713" spans="1:8" ht="23.25">
      <c r="A1713" s="57">
        <v>11</v>
      </c>
      <c r="B1713" s="50" t="s">
        <v>268</v>
      </c>
      <c r="C1713" s="348" t="s">
        <v>898</v>
      </c>
      <c r="D1713" s="77"/>
      <c r="E1713" s="23"/>
      <c r="F1713" s="23" t="s">
        <v>890</v>
      </c>
      <c r="G1713" s="56">
        <f>H1713*50</f>
        <v>28.000000000000004</v>
      </c>
      <c r="H1713" s="56">
        <v>0.56000000000000005</v>
      </c>
    </row>
    <row r="1714" spans="1:8">
      <c r="A1714" s="70"/>
      <c r="B1714" s="361"/>
      <c r="C1714" s="356"/>
      <c r="D1714" s="266"/>
      <c r="E1714" s="23"/>
      <c r="F1714" s="46"/>
      <c r="G1714" s="46"/>
      <c r="H1714" s="46"/>
    </row>
    <row r="1715" spans="1:8" ht="22.5">
      <c r="A1715" s="70"/>
      <c r="B1715" s="360" t="s">
        <v>899</v>
      </c>
      <c r="C1715" s="356"/>
      <c r="D1715" s="266"/>
      <c r="E1715" s="23"/>
      <c r="F1715" s="46"/>
      <c r="G1715" s="46"/>
      <c r="H1715" s="46"/>
    </row>
    <row r="1716" spans="1:8" ht="23.25">
      <c r="A1716" s="57">
        <v>11</v>
      </c>
      <c r="B1716" s="50" t="s">
        <v>268</v>
      </c>
      <c r="C1716" s="348" t="s">
        <v>900</v>
      </c>
      <c r="D1716" s="77"/>
      <c r="E1716" s="23"/>
      <c r="F1716" s="23" t="s">
        <v>901</v>
      </c>
      <c r="G1716" s="56">
        <f>H1716*10</f>
        <v>11.399999999999999</v>
      </c>
      <c r="H1716" s="56">
        <v>1.1399999999999999</v>
      </c>
    </row>
    <row r="1717" spans="1:8">
      <c r="A1717" s="70"/>
      <c r="B1717" s="361"/>
      <c r="C1717" s="356"/>
      <c r="D1717" s="266"/>
      <c r="E1717" s="23"/>
      <c r="F1717" s="46"/>
      <c r="G1717" s="46"/>
      <c r="H1717" s="46"/>
    </row>
    <row r="1718" spans="1:8" ht="22.5">
      <c r="A1718" s="70"/>
      <c r="B1718" s="360" t="s">
        <v>902</v>
      </c>
      <c r="C1718" s="356"/>
      <c r="D1718" s="266"/>
      <c r="E1718" s="23"/>
      <c r="F1718" s="46"/>
      <c r="G1718" s="46"/>
      <c r="H1718" s="46"/>
    </row>
    <row r="1719" spans="1:8" ht="23.25">
      <c r="A1719" s="57">
        <v>11</v>
      </c>
      <c r="B1719" s="50" t="s">
        <v>268</v>
      </c>
      <c r="C1719" s="348" t="s">
        <v>903</v>
      </c>
      <c r="D1719" s="77"/>
      <c r="E1719" s="23"/>
      <c r="F1719" s="23" t="s">
        <v>901</v>
      </c>
      <c r="G1719" s="56">
        <f>H1719*10</f>
        <v>22</v>
      </c>
      <c r="H1719" s="56">
        <v>2.2000000000000002</v>
      </c>
    </row>
    <row r="1720" spans="1:8">
      <c r="A1720" s="70"/>
      <c r="B1720" s="361"/>
      <c r="C1720" s="356"/>
      <c r="D1720" s="266"/>
      <c r="E1720" s="23"/>
      <c r="F1720" s="46"/>
      <c r="G1720" s="46"/>
      <c r="H1720" s="46"/>
    </row>
    <row r="1721" spans="1:8" ht="22.5">
      <c r="A1721" s="70"/>
      <c r="B1721" s="360" t="s">
        <v>904</v>
      </c>
      <c r="C1721" s="362"/>
      <c r="D1721" s="76"/>
      <c r="E1721" s="45"/>
      <c r="F1721" s="45"/>
      <c r="G1721" s="45"/>
      <c r="H1721" s="45"/>
    </row>
    <row r="1722" spans="1:8" ht="23.25">
      <c r="A1722" s="57">
        <v>11</v>
      </c>
      <c r="B1722" s="50" t="s">
        <v>268</v>
      </c>
      <c r="C1722" s="348" t="s">
        <v>905</v>
      </c>
      <c r="D1722" s="77"/>
      <c r="E1722" s="23"/>
      <c r="F1722" s="23" t="s">
        <v>906</v>
      </c>
      <c r="G1722" s="56">
        <v>16.21</v>
      </c>
      <c r="H1722" s="56">
        <v>16.21</v>
      </c>
    </row>
    <row r="1723" spans="1:8">
      <c r="A1723" s="41"/>
      <c r="B1723" s="51"/>
      <c r="C1723" s="356"/>
      <c r="D1723" s="266"/>
      <c r="E1723" s="23"/>
      <c r="F1723" s="46"/>
      <c r="G1723" s="46"/>
      <c r="H1723" s="46"/>
    </row>
    <row r="1724" spans="1:8">
      <c r="A1724" s="41"/>
      <c r="B1724" s="51"/>
      <c r="C1724" s="356"/>
      <c r="D1724" s="266"/>
      <c r="E1724" s="23"/>
      <c r="F1724" s="46"/>
      <c r="G1724" s="46"/>
      <c r="H1724" s="46"/>
    </row>
    <row r="1725" spans="1:8">
      <c r="A1725" s="70"/>
      <c r="B1725" s="363" t="s">
        <v>907</v>
      </c>
      <c r="C1725" s="364"/>
      <c r="D1725" s="76"/>
      <c r="E1725" s="45"/>
      <c r="F1725" s="45"/>
      <c r="G1725" s="45"/>
      <c r="H1725" s="45"/>
    </row>
    <row r="1726" spans="1:8" ht="22.5">
      <c r="A1726" s="70"/>
      <c r="B1726" s="360" t="s">
        <v>908</v>
      </c>
      <c r="C1726" s="365"/>
      <c r="D1726" s="76"/>
      <c r="E1726" s="45"/>
      <c r="F1726" s="45"/>
      <c r="G1726" s="45"/>
      <c r="H1726" s="45"/>
    </row>
    <row r="1727" spans="1:8" ht="26.25">
      <c r="A1727" s="57">
        <v>11</v>
      </c>
      <c r="B1727" s="50" t="s">
        <v>268</v>
      </c>
      <c r="C1727" s="366" t="s">
        <v>909</v>
      </c>
      <c r="D1727" s="77"/>
      <c r="E1727" s="23"/>
      <c r="F1727" s="23" t="s">
        <v>850</v>
      </c>
      <c r="G1727" s="56">
        <v>450</v>
      </c>
      <c r="H1727" s="56">
        <v>450</v>
      </c>
    </row>
    <row r="1728" spans="1:8">
      <c r="A1728" s="70"/>
      <c r="B1728" s="361"/>
      <c r="C1728" s="367"/>
      <c r="D1728" s="266"/>
      <c r="E1728" s="23"/>
      <c r="F1728" s="46"/>
      <c r="G1728" s="46"/>
      <c r="H1728" s="46"/>
    </row>
    <row r="1729" spans="1:8" ht="22.5">
      <c r="A1729" s="70"/>
      <c r="B1729" s="360" t="s">
        <v>910</v>
      </c>
      <c r="C1729" s="365"/>
      <c r="D1729" s="76"/>
      <c r="E1729" s="45"/>
      <c r="F1729" s="45"/>
      <c r="G1729" s="45"/>
      <c r="H1729" s="45"/>
    </row>
    <row r="1730" spans="1:8" ht="26.25">
      <c r="A1730" s="57">
        <v>11</v>
      </c>
      <c r="B1730" s="50" t="s">
        <v>268</v>
      </c>
      <c r="C1730" s="366" t="s">
        <v>911</v>
      </c>
      <c r="D1730" s="77"/>
      <c r="E1730" s="23"/>
      <c r="F1730" s="23" t="s">
        <v>850</v>
      </c>
      <c r="G1730" s="56">
        <v>450</v>
      </c>
      <c r="H1730" s="56">
        <v>450</v>
      </c>
    </row>
    <row r="1731" spans="1:8">
      <c r="A1731" s="182"/>
      <c r="B1731" s="368"/>
      <c r="C1731" s="369"/>
      <c r="D1731" s="260"/>
      <c r="E1731" s="19"/>
      <c r="F1731" s="46"/>
      <c r="G1731" s="46"/>
      <c r="H1731" s="46"/>
    </row>
    <row r="1732" spans="1:8">
      <c r="A1732" s="70">
        <v>170</v>
      </c>
      <c r="B1732" s="370" t="s">
        <v>797</v>
      </c>
      <c r="C1732" s="367"/>
      <c r="D1732" s="269" t="s">
        <v>473</v>
      </c>
      <c r="E1732" s="23">
        <v>10</v>
      </c>
      <c r="F1732" s="46"/>
      <c r="G1732" s="46"/>
      <c r="H1732" s="46"/>
    </row>
    <row r="1733" spans="1:8" ht="67.5">
      <c r="A1733" s="70"/>
      <c r="B1733" s="371" t="s">
        <v>912</v>
      </c>
      <c r="C1733" s="311"/>
      <c r="D1733" s="266"/>
      <c r="E1733" s="23"/>
      <c r="F1733" s="46"/>
      <c r="G1733" s="46"/>
      <c r="H1733" s="46"/>
    </row>
    <row r="1734" spans="1:8">
      <c r="A1734" s="57">
        <v>11</v>
      </c>
      <c r="B1734" s="50" t="s">
        <v>268</v>
      </c>
      <c r="C1734" s="372" t="s">
        <v>913</v>
      </c>
      <c r="D1734" s="77"/>
      <c r="E1734" s="23"/>
      <c r="F1734" s="373" t="s">
        <v>914</v>
      </c>
      <c r="G1734" s="374">
        <v>1640</v>
      </c>
      <c r="H1734" s="374">
        <v>1640</v>
      </c>
    </row>
    <row r="1735" spans="1:8">
      <c r="A1735" s="70"/>
      <c r="B1735" s="302"/>
      <c r="C1735" s="311"/>
      <c r="D1735" s="266"/>
      <c r="E1735" s="23"/>
      <c r="F1735" s="46"/>
      <c r="G1735" s="46"/>
      <c r="H1735" s="46"/>
    </row>
    <row r="1736" spans="1:8" ht="67.5">
      <c r="A1736" s="70"/>
      <c r="B1736" s="375" t="s">
        <v>915</v>
      </c>
      <c r="C1736" s="311"/>
      <c r="D1736" s="266"/>
      <c r="E1736" s="23"/>
      <c r="F1736" s="46"/>
      <c r="G1736" s="46"/>
      <c r="H1736" s="46"/>
    </row>
    <row r="1737" spans="1:8">
      <c r="A1737" s="57">
        <v>11</v>
      </c>
      <c r="B1737" s="50" t="s">
        <v>268</v>
      </c>
      <c r="C1737" s="372" t="s">
        <v>916</v>
      </c>
      <c r="D1737" s="77"/>
      <c r="E1737" s="23"/>
      <c r="F1737" s="373" t="s">
        <v>914</v>
      </c>
      <c r="G1737" s="374">
        <v>1800</v>
      </c>
      <c r="H1737" s="374">
        <v>1800</v>
      </c>
    </row>
    <row r="1738" spans="1:8">
      <c r="A1738" s="70"/>
      <c r="B1738" s="290"/>
      <c r="C1738" s="311"/>
      <c r="D1738" s="266"/>
      <c r="E1738" s="23"/>
      <c r="F1738" s="46"/>
      <c r="G1738" s="46"/>
      <c r="H1738" s="46"/>
    </row>
    <row r="1739" spans="1:8" ht="67.5">
      <c r="A1739" s="70"/>
      <c r="B1739" s="375" t="s">
        <v>917</v>
      </c>
      <c r="C1739" s="311"/>
      <c r="D1739" s="266"/>
      <c r="E1739" s="23"/>
      <c r="F1739" s="46"/>
      <c r="G1739" s="46"/>
      <c r="H1739" s="46"/>
    </row>
    <row r="1740" spans="1:8" ht="22.5">
      <c r="A1740" s="57">
        <v>11</v>
      </c>
      <c r="B1740" s="50" t="s">
        <v>268</v>
      </c>
      <c r="C1740" s="372" t="s">
        <v>918</v>
      </c>
      <c r="D1740" s="77"/>
      <c r="E1740" s="23"/>
      <c r="F1740" s="373" t="s">
        <v>914</v>
      </c>
      <c r="G1740" s="374">
        <v>1510</v>
      </c>
      <c r="H1740" s="374">
        <v>1510</v>
      </c>
    </row>
    <row r="1741" spans="1:8">
      <c r="A1741" s="70"/>
      <c r="B1741" s="290"/>
      <c r="C1741" s="311"/>
      <c r="D1741" s="266"/>
      <c r="E1741" s="23"/>
      <c r="F1741" s="46"/>
      <c r="G1741" s="46"/>
      <c r="H1741" s="46"/>
    </row>
    <row r="1742" spans="1:8" ht="67.5">
      <c r="A1742" s="70"/>
      <c r="B1742" s="375" t="s">
        <v>919</v>
      </c>
      <c r="C1742" s="311"/>
      <c r="D1742" s="266"/>
      <c r="E1742" s="23"/>
      <c r="F1742" s="46"/>
      <c r="G1742" s="46"/>
      <c r="H1742" s="46"/>
    </row>
    <row r="1743" spans="1:8">
      <c r="A1743" s="57">
        <v>11</v>
      </c>
      <c r="B1743" s="50" t="s">
        <v>268</v>
      </c>
      <c r="C1743" s="372" t="s">
        <v>920</v>
      </c>
      <c r="D1743" s="77"/>
      <c r="E1743" s="23"/>
      <c r="F1743" s="373" t="s">
        <v>914</v>
      </c>
      <c r="G1743" s="374">
        <v>1610</v>
      </c>
      <c r="H1743" s="374">
        <v>1610</v>
      </c>
    </row>
    <row r="1744" spans="1:8">
      <c r="A1744" s="70"/>
      <c r="B1744" s="290"/>
      <c r="C1744" s="311"/>
      <c r="D1744" s="266"/>
      <c r="E1744" s="23"/>
      <c r="F1744" s="46"/>
      <c r="G1744" s="46"/>
      <c r="H1744" s="46"/>
    </row>
    <row r="1745" spans="1:8" ht="22.5">
      <c r="A1745" s="70"/>
      <c r="B1745" s="375" t="s">
        <v>921</v>
      </c>
      <c r="C1745" s="311"/>
      <c r="D1745" s="266"/>
      <c r="E1745" s="23"/>
      <c r="F1745" s="46"/>
      <c r="G1745" s="46"/>
      <c r="H1745" s="46"/>
    </row>
    <row r="1746" spans="1:8">
      <c r="A1746" s="57">
        <v>11</v>
      </c>
      <c r="B1746" s="50" t="s">
        <v>268</v>
      </c>
      <c r="C1746" s="372" t="s">
        <v>922</v>
      </c>
      <c r="D1746" s="77"/>
      <c r="E1746" s="23"/>
      <c r="F1746" s="373" t="s">
        <v>914</v>
      </c>
      <c r="G1746" s="374">
        <v>1610</v>
      </c>
      <c r="H1746" s="374">
        <v>1610</v>
      </c>
    </row>
    <row r="1747" spans="1:8">
      <c r="A1747" s="70"/>
      <c r="B1747" s="290"/>
      <c r="C1747" s="311"/>
      <c r="D1747" s="266"/>
      <c r="E1747" s="23"/>
      <c r="F1747" s="46"/>
      <c r="G1747" s="46"/>
      <c r="H1747" s="46"/>
    </row>
    <row r="1748" spans="1:8">
      <c r="A1748" s="70"/>
      <c r="B1748" s="376" t="s">
        <v>923</v>
      </c>
      <c r="C1748" s="61"/>
      <c r="D1748" s="266"/>
      <c r="E1748" s="23"/>
      <c r="F1748" s="46"/>
      <c r="G1748" s="46"/>
      <c r="H1748" s="46"/>
    </row>
    <row r="1749" spans="1:8" ht="90.75">
      <c r="A1749" s="70"/>
      <c r="B1749" s="377" t="s">
        <v>924</v>
      </c>
      <c r="C1749" s="377"/>
      <c r="D1749" s="266"/>
      <c r="E1749" s="23"/>
      <c r="F1749" s="46"/>
      <c r="G1749" s="46"/>
      <c r="H1749" s="46"/>
    </row>
    <row r="1750" spans="1:8">
      <c r="A1750" s="70"/>
      <c r="B1750" s="377"/>
      <c r="C1750" s="377"/>
      <c r="D1750" s="266"/>
      <c r="E1750" s="23"/>
      <c r="F1750" s="46"/>
      <c r="G1750" s="46"/>
      <c r="H1750" s="46"/>
    </row>
    <row r="1751" spans="1:8">
      <c r="A1751" s="70"/>
      <c r="B1751" s="376" t="s">
        <v>925</v>
      </c>
      <c r="C1751" s="61"/>
      <c r="D1751" s="266"/>
      <c r="E1751" s="23"/>
      <c r="F1751" s="46"/>
      <c r="G1751" s="46"/>
      <c r="H1751" s="46"/>
    </row>
    <row r="1752" spans="1:8" ht="79.5">
      <c r="A1752" s="70"/>
      <c r="B1752" s="377" t="s">
        <v>926</v>
      </c>
      <c r="C1752" s="377"/>
      <c r="D1752" s="266"/>
      <c r="E1752" s="23"/>
      <c r="F1752" s="46"/>
      <c r="G1752" s="46"/>
      <c r="H1752" s="46"/>
    </row>
    <row r="1753" spans="1:8">
      <c r="A1753" s="70"/>
      <c r="B1753" s="377"/>
      <c r="C1753" s="377"/>
      <c r="D1753" s="266"/>
      <c r="E1753" s="23"/>
      <c r="F1753" s="46"/>
      <c r="G1753" s="46"/>
      <c r="H1753" s="46"/>
    </row>
    <row r="1754" spans="1:8" ht="23.25">
      <c r="A1754" s="70"/>
      <c r="B1754" s="305" t="s">
        <v>927</v>
      </c>
      <c r="C1754" s="61"/>
      <c r="D1754" s="266"/>
      <c r="E1754" s="23"/>
      <c r="F1754" s="46"/>
      <c r="G1754" s="46"/>
      <c r="H1754" s="46"/>
    </row>
    <row r="1755" spans="1:8" ht="102">
      <c r="A1755" s="70"/>
      <c r="B1755" s="377" t="s">
        <v>928</v>
      </c>
      <c r="C1755" s="377"/>
      <c r="D1755" s="266"/>
      <c r="E1755" s="23"/>
      <c r="F1755" s="46"/>
      <c r="G1755" s="46"/>
      <c r="H1755" s="46"/>
    </row>
    <row r="1756" spans="1:8">
      <c r="A1756" s="70"/>
      <c r="B1756" s="377"/>
      <c r="C1756" s="377"/>
      <c r="D1756" s="266"/>
      <c r="E1756" s="23"/>
      <c r="F1756" s="46"/>
      <c r="G1756" s="46"/>
      <c r="H1756" s="46"/>
    </row>
    <row r="1757" spans="1:8">
      <c r="A1757" s="70"/>
      <c r="B1757" s="352" t="s">
        <v>929</v>
      </c>
      <c r="C1757" s="61"/>
      <c r="D1757" s="266"/>
      <c r="E1757" s="23"/>
      <c r="F1757" s="46"/>
      <c r="G1757" s="46"/>
      <c r="H1757" s="46"/>
    </row>
    <row r="1758" spans="1:8" ht="78.75">
      <c r="A1758" s="70"/>
      <c r="B1758" s="378" t="s">
        <v>930</v>
      </c>
      <c r="C1758" s="379"/>
      <c r="D1758" s="266"/>
      <c r="E1758" s="23"/>
      <c r="F1758" s="46"/>
      <c r="G1758" s="46"/>
      <c r="H1758" s="46"/>
    </row>
    <row r="1759" spans="1:8">
      <c r="A1759" s="70"/>
      <c r="B1759" s="378"/>
      <c r="C1759" s="379"/>
      <c r="D1759" s="266"/>
      <c r="E1759" s="23"/>
      <c r="F1759" s="46"/>
      <c r="G1759" s="46"/>
      <c r="H1759" s="46"/>
    </row>
    <row r="1760" spans="1:8">
      <c r="A1760" s="70"/>
      <c r="B1760" s="352" t="s">
        <v>931</v>
      </c>
      <c r="C1760" s="61"/>
      <c r="D1760" s="266"/>
      <c r="E1760" s="23"/>
      <c r="F1760" s="46"/>
      <c r="G1760" s="46"/>
      <c r="H1760" s="46"/>
    </row>
    <row r="1761" spans="1:8" ht="67.5">
      <c r="A1761" s="70"/>
      <c r="B1761" s="378" t="s">
        <v>932</v>
      </c>
      <c r="C1761" s="379"/>
      <c r="D1761" s="266"/>
      <c r="E1761" s="23"/>
      <c r="F1761" s="46"/>
      <c r="G1761" s="46"/>
      <c r="H1761" s="46"/>
    </row>
    <row r="1762" spans="1:8">
      <c r="A1762" s="70"/>
      <c r="B1762" s="378"/>
      <c r="C1762" s="379"/>
      <c r="D1762" s="266"/>
      <c r="E1762" s="23"/>
      <c r="F1762" s="46"/>
      <c r="G1762" s="46"/>
      <c r="H1762" s="46"/>
    </row>
    <row r="1763" spans="1:8">
      <c r="A1763" s="70"/>
      <c r="B1763" s="352" t="s">
        <v>933</v>
      </c>
      <c r="C1763" s="61"/>
      <c r="D1763" s="266"/>
      <c r="E1763" s="23"/>
      <c r="F1763" s="46"/>
      <c r="G1763" s="46"/>
      <c r="H1763" s="46"/>
    </row>
    <row r="1764" spans="1:8" ht="22.5">
      <c r="A1764" s="70"/>
      <c r="B1764" s="378" t="s">
        <v>934</v>
      </c>
      <c r="C1764" s="379"/>
      <c r="D1764" s="266"/>
      <c r="E1764" s="23"/>
      <c r="F1764" s="46"/>
      <c r="G1764" s="46"/>
      <c r="H1764" s="46"/>
    </row>
    <row r="1765" spans="1:8">
      <c r="A1765" s="70"/>
      <c r="B1765" s="352"/>
      <c r="C1765" s="379"/>
      <c r="D1765" s="266"/>
      <c r="E1765" s="23"/>
      <c r="F1765" s="46"/>
      <c r="G1765" s="46"/>
      <c r="H1765" s="46"/>
    </row>
    <row r="1766" spans="1:8">
      <c r="A1766" s="70"/>
      <c r="B1766" s="352" t="s">
        <v>935</v>
      </c>
      <c r="C1766" s="61"/>
      <c r="D1766" s="266"/>
      <c r="E1766" s="23"/>
      <c r="F1766" s="46"/>
      <c r="G1766" s="46"/>
      <c r="H1766" s="46"/>
    </row>
    <row r="1767" spans="1:8" ht="135">
      <c r="A1767" s="70"/>
      <c r="B1767" s="378" t="s">
        <v>936</v>
      </c>
      <c r="C1767" s="379"/>
      <c r="D1767" s="266"/>
      <c r="E1767" s="23"/>
      <c r="F1767" s="46"/>
      <c r="G1767" s="46"/>
      <c r="H1767" s="46"/>
    </row>
    <row r="1768" spans="1:8">
      <c r="A1768" s="70"/>
      <c r="B1768" s="378"/>
      <c r="C1768" s="379"/>
      <c r="D1768" s="266"/>
      <c r="E1768" s="23"/>
      <c r="F1768" s="46"/>
      <c r="G1768" s="46"/>
      <c r="H1768" s="46"/>
    </row>
    <row r="1769" spans="1:8">
      <c r="A1769" s="70"/>
      <c r="B1769" s="352" t="s">
        <v>937</v>
      </c>
      <c r="C1769" s="61"/>
      <c r="D1769" s="266"/>
      <c r="E1769" s="23"/>
      <c r="F1769" s="46"/>
      <c r="G1769" s="46"/>
      <c r="H1769" s="46"/>
    </row>
    <row r="1770" spans="1:8" ht="135">
      <c r="A1770" s="70"/>
      <c r="B1770" s="378" t="s">
        <v>938</v>
      </c>
      <c r="C1770" s="379"/>
      <c r="D1770" s="266"/>
      <c r="E1770" s="23"/>
      <c r="F1770" s="46"/>
      <c r="G1770" s="46"/>
      <c r="H1770" s="46"/>
    </row>
    <row r="1771" spans="1:8">
      <c r="A1771" s="70"/>
      <c r="B1771" s="378"/>
      <c r="C1771" s="379"/>
      <c r="D1771" s="266"/>
      <c r="E1771" s="23"/>
      <c r="F1771" s="46"/>
      <c r="G1771" s="46"/>
      <c r="H1771" s="46"/>
    </row>
    <row r="1772" spans="1:8">
      <c r="A1772" s="70"/>
      <c r="B1772" s="352" t="s">
        <v>939</v>
      </c>
      <c r="C1772" s="61"/>
      <c r="D1772" s="266"/>
      <c r="E1772" s="23"/>
      <c r="F1772" s="46"/>
      <c r="G1772" s="46"/>
      <c r="H1772" s="46"/>
    </row>
    <row r="1773" spans="1:8" ht="157.5">
      <c r="A1773" s="70"/>
      <c r="B1773" s="378" t="s">
        <v>940</v>
      </c>
      <c r="C1773" s="379"/>
      <c r="D1773" s="266"/>
      <c r="E1773" s="23"/>
      <c r="F1773" s="46"/>
      <c r="G1773" s="46"/>
      <c r="H1773" s="46"/>
    </row>
    <row r="1774" spans="1:8">
      <c r="A1774" s="70"/>
      <c r="B1774" s="378"/>
      <c r="C1774" s="379"/>
      <c r="D1774" s="266"/>
      <c r="E1774" s="23"/>
      <c r="F1774" s="46"/>
      <c r="G1774" s="46"/>
      <c r="H1774" s="46"/>
    </row>
    <row r="1775" spans="1:8">
      <c r="A1775" s="70"/>
      <c r="B1775" s="352" t="s">
        <v>941</v>
      </c>
      <c r="C1775" s="61"/>
      <c r="D1775" s="266"/>
      <c r="E1775" s="23"/>
      <c r="F1775" s="46"/>
      <c r="G1775" s="46"/>
      <c r="H1775" s="46"/>
    </row>
    <row r="1776" spans="1:8" ht="135">
      <c r="A1776" s="70"/>
      <c r="B1776" s="378" t="s">
        <v>942</v>
      </c>
      <c r="C1776" s="379"/>
      <c r="D1776" s="266"/>
      <c r="E1776" s="23"/>
      <c r="F1776" s="46"/>
      <c r="G1776" s="46"/>
      <c r="H1776" s="46"/>
    </row>
    <row r="1777" spans="1:8">
      <c r="A1777" s="70"/>
      <c r="B1777" s="378"/>
      <c r="C1777" s="379"/>
      <c r="D1777" s="266"/>
      <c r="E1777" s="23"/>
      <c r="F1777" s="46"/>
      <c r="G1777" s="46"/>
      <c r="H1777" s="46"/>
    </row>
    <row r="1778" spans="1:8">
      <c r="A1778" s="70"/>
      <c r="B1778" s="352" t="s">
        <v>943</v>
      </c>
      <c r="C1778" s="61"/>
      <c r="D1778" s="266"/>
      <c r="E1778" s="23"/>
      <c r="F1778" s="46"/>
      <c r="G1778" s="46"/>
      <c r="H1778" s="46"/>
    </row>
    <row r="1779" spans="1:8" ht="78.75">
      <c r="A1779" s="70"/>
      <c r="B1779" s="378" t="s">
        <v>944</v>
      </c>
      <c r="C1779" s="379"/>
      <c r="D1779" s="266"/>
      <c r="E1779" s="23"/>
      <c r="F1779" s="46"/>
      <c r="G1779" s="46"/>
      <c r="H1779" s="46"/>
    </row>
    <row r="1780" spans="1:8">
      <c r="A1780" s="70"/>
      <c r="B1780" s="378"/>
      <c r="C1780" s="379"/>
      <c r="D1780" s="266"/>
      <c r="E1780" s="23"/>
      <c r="F1780" s="46"/>
      <c r="G1780" s="46"/>
      <c r="H1780" s="46"/>
    </row>
    <row r="1781" spans="1:8">
      <c r="A1781" s="70"/>
      <c r="B1781" s="352" t="s">
        <v>945</v>
      </c>
      <c r="C1781" s="61"/>
      <c r="D1781" s="266"/>
      <c r="E1781" s="23"/>
      <c r="F1781" s="46"/>
      <c r="G1781" s="46"/>
      <c r="H1781" s="46"/>
    </row>
    <row r="1782" spans="1:8" ht="79.5">
      <c r="A1782" s="70"/>
      <c r="B1782" s="380" t="s">
        <v>946</v>
      </c>
      <c r="C1782" s="352"/>
      <c r="D1782" s="266"/>
      <c r="E1782" s="23"/>
      <c r="F1782" s="46"/>
      <c r="G1782" s="46"/>
      <c r="H1782" s="46"/>
    </row>
    <row r="1783" spans="1:8">
      <c r="A1783" s="70"/>
      <c r="B1783" s="380"/>
      <c r="C1783" s="352"/>
      <c r="D1783" s="266"/>
      <c r="E1783" s="23"/>
      <c r="F1783" s="46"/>
      <c r="G1783" s="46"/>
      <c r="H1783" s="46"/>
    </row>
    <row r="1784" spans="1:8">
      <c r="A1784" s="70"/>
      <c r="B1784" s="352" t="s">
        <v>947</v>
      </c>
      <c r="C1784" s="61"/>
      <c r="D1784" s="266"/>
      <c r="E1784" s="23"/>
      <c r="F1784" s="46"/>
      <c r="G1784" s="46"/>
      <c r="H1784" s="46"/>
    </row>
    <row r="1785" spans="1:8" ht="90.75">
      <c r="A1785" s="70"/>
      <c r="B1785" s="380" t="s">
        <v>948</v>
      </c>
      <c r="C1785" s="352"/>
      <c r="D1785" s="266"/>
      <c r="E1785" s="23"/>
      <c r="F1785" s="46"/>
      <c r="G1785" s="46"/>
      <c r="H1785" s="46"/>
    </row>
    <row r="1786" spans="1:8">
      <c r="A1786" s="70"/>
      <c r="B1786" s="380"/>
      <c r="C1786" s="352"/>
      <c r="D1786" s="266"/>
      <c r="E1786" s="23"/>
      <c r="F1786" s="46"/>
      <c r="G1786" s="46"/>
      <c r="H1786" s="46"/>
    </row>
    <row r="1787" spans="1:8">
      <c r="A1787" s="70"/>
      <c r="B1787" s="352" t="s">
        <v>949</v>
      </c>
      <c r="C1787" s="61"/>
      <c r="D1787" s="266"/>
      <c r="E1787" s="23"/>
      <c r="F1787" s="46"/>
      <c r="G1787" s="46"/>
      <c r="H1787" s="46"/>
    </row>
    <row r="1788" spans="1:8" ht="90.75">
      <c r="A1788" s="70"/>
      <c r="B1788" s="380" t="s">
        <v>950</v>
      </c>
      <c r="C1788" s="352"/>
      <c r="D1788" s="266"/>
      <c r="E1788" s="23"/>
      <c r="F1788" s="46"/>
      <c r="G1788" s="46"/>
      <c r="H1788" s="46"/>
    </row>
    <row r="1789" spans="1:8">
      <c r="A1789" s="70"/>
      <c r="B1789" s="380"/>
      <c r="C1789" s="352"/>
      <c r="D1789" s="266"/>
      <c r="E1789" s="23"/>
      <c r="F1789" s="46"/>
      <c r="G1789" s="46"/>
      <c r="H1789" s="46"/>
    </row>
    <row r="1790" spans="1:8">
      <c r="A1790" s="70"/>
      <c r="B1790" s="352" t="s">
        <v>951</v>
      </c>
      <c r="C1790" s="61"/>
      <c r="D1790" s="266"/>
      <c r="E1790" s="23"/>
      <c r="F1790" s="46"/>
      <c r="G1790" s="46"/>
      <c r="H1790" s="46"/>
    </row>
    <row r="1791" spans="1:8" ht="113.25">
      <c r="A1791" s="70"/>
      <c r="B1791" s="380" t="s">
        <v>952</v>
      </c>
      <c r="C1791" s="352"/>
      <c r="D1791" s="266"/>
      <c r="E1791" s="23"/>
      <c r="F1791" s="46"/>
      <c r="G1791" s="46"/>
      <c r="H1791" s="46"/>
    </row>
    <row r="1792" spans="1:8">
      <c r="A1792" s="70"/>
      <c r="B1792" s="290"/>
      <c r="C1792" s="311"/>
      <c r="D1792" s="266"/>
      <c r="E1792" s="23"/>
      <c r="F1792" s="46"/>
      <c r="G1792" s="46"/>
      <c r="H1792" s="46"/>
    </row>
    <row r="1793" spans="1:8">
      <c r="A1793" s="70">
        <v>171</v>
      </c>
      <c r="B1793" s="381" t="s">
        <v>953</v>
      </c>
      <c r="C1793" s="311"/>
      <c r="D1793" s="269" t="s">
        <v>473</v>
      </c>
      <c r="E1793" s="23">
        <v>10</v>
      </c>
      <c r="F1793" s="46"/>
      <c r="G1793" s="46"/>
      <c r="H1793" s="46"/>
    </row>
    <row r="1794" spans="1:8" ht="45">
      <c r="A1794" s="70"/>
      <c r="B1794" s="375" t="s">
        <v>954</v>
      </c>
      <c r="C1794" s="311"/>
      <c r="D1794" s="266"/>
      <c r="E1794" s="23"/>
      <c r="F1794" s="46"/>
      <c r="G1794" s="46"/>
      <c r="H1794" s="46"/>
    </row>
    <row r="1795" spans="1:8" ht="22.5">
      <c r="A1795" s="57">
        <v>11</v>
      </c>
      <c r="B1795" s="50" t="s">
        <v>268</v>
      </c>
      <c r="C1795" s="372" t="s">
        <v>955</v>
      </c>
      <c r="D1795" s="77"/>
      <c r="E1795" s="23"/>
      <c r="F1795" s="373" t="s">
        <v>956</v>
      </c>
      <c r="G1795" s="374">
        <v>1500</v>
      </c>
      <c r="H1795" s="374">
        <v>1500</v>
      </c>
    </row>
    <row r="1796" spans="1:8">
      <c r="A1796" s="70"/>
      <c r="B1796" s="290"/>
      <c r="C1796" s="311"/>
      <c r="D1796" s="266"/>
      <c r="E1796" s="23"/>
      <c r="F1796" s="46"/>
      <c r="G1796" s="46"/>
      <c r="H1796" s="46"/>
    </row>
    <row r="1797" spans="1:8">
      <c r="A1797" s="70"/>
      <c r="B1797" s="382" t="s">
        <v>957</v>
      </c>
      <c r="C1797" s="311"/>
      <c r="D1797" s="266"/>
      <c r="E1797" s="23"/>
      <c r="F1797" s="46"/>
      <c r="G1797" s="46"/>
      <c r="H1797" s="46"/>
    </row>
    <row r="1798" spans="1:8">
      <c r="A1798" s="57">
        <v>11</v>
      </c>
      <c r="B1798" s="50" t="s">
        <v>268</v>
      </c>
      <c r="C1798" s="372" t="s">
        <v>958</v>
      </c>
      <c r="D1798" s="77"/>
      <c r="E1798" s="23"/>
      <c r="F1798" s="373" t="s">
        <v>956</v>
      </c>
      <c r="G1798" s="374">
        <v>1160</v>
      </c>
      <c r="H1798" s="374">
        <v>1160</v>
      </c>
    </row>
    <row r="1799" spans="1:8">
      <c r="A1799" s="70"/>
      <c r="B1799" s="376"/>
      <c r="C1799" s="311"/>
      <c r="D1799" s="266"/>
      <c r="E1799" s="23"/>
      <c r="F1799" s="46"/>
      <c r="G1799" s="46"/>
      <c r="H1799" s="46"/>
    </row>
    <row r="1800" spans="1:8">
      <c r="A1800" s="70"/>
      <c r="B1800" s="382" t="s">
        <v>959</v>
      </c>
      <c r="C1800" s="311"/>
      <c r="D1800" s="266"/>
      <c r="E1800" s="23"/>
      <c r="F1800" s="46"/>
      <c r="G1800" s="46"/>
      <c r="H1800" s="46"/>
    </row>
    <row r="1801" spans="1:8">
      <c r="A1801" s="57">
        <v>11</v>
      </c>
      <c r="B1801" s="50" t="s">
        <v>268</v>
      </c>
      <c r="C1801" s="372" t="s">
        <v>958</v>
      </c>
      <c r="D1801" s="77"/>
      <c r="E1801" s="23"/>
      <c r="F1801" s="373" t="s">
        <v>956</v>
      </c>
      <c r="G1801" s="374">
        <v>1160</v>
      </c>
      <c r="H1801" s="374">
        <v>1160</v>
      </c>
    </row>
    <row r="1802" spans="1:8">
      <c r="A1802" s="70"/>
      <c r="B1802" s="376"/>
      <c r="C1802" s="311"/>
      <c r="D1802" s="266"/>
      <c r="E1802" s="23"/>
      <c r="F1802" s="46"/>
      <c r="G1802" s="46"/>
      <c r="H1802" s="46"/>
    </row>
    <row r="1803" spans="1:8" ht="56.25">
      <c r="A1803" s="70"/>
      <c r="B1803" s="383" t="s">
        <v>960</v>
      </c>
      <c r="C1803" s="311"/>
      <c r="D1803" s="266"/>
      <c r="E1803" s="23"/>
      <c r="F1803" s="46"/>
      <c r="G1803" s="46"/>
      <c r="H1803" s="46"/>
    </row>
    <row r="1804" spans="1:8" ht="22.5">
      <c r="A1804" s="57">
        <v>11</v>
      </c>
      <c r="B1804" s="50" t="s">
        <v>268</v>
      </c>
      <c r="C1804" s="372" t="s">
        <v>961</v>
      </c>
      <c r="D1804" s="77"/>
      <c r="E1804" s="23"/>
      <c r="F1804" s="373" t="s">
        <v>956</v>
      </c>
      <c r="G1804" s="374">
        <v>1980</v>
      </c>
      <c r="H1804" s="374">
        <v>1980</v>
      </c>
    </row>
    <row r="1805" spans="1:8">
      <c r="A1805" s="70"/>
      <c r="B1805" s="384"/>
      <c r="C1805" s="311"/>
      <c r="D1805" s="266"/>
      <c r="E1805" s="23"/>
      <c r="F1805" s="46"/>
      <c r="G1805" s="46"/>
      <c r="H1805" s="46"/>
    </row>
    <row r="1806" spans="1:8" ht="56.25">
      <c r="A1806" s="70"/>
      <c r="B1806" s="383" t="s">
        <v>962</v>
      </c>
      <c r="C1806" s="311"/>
      <c r="D1806" s="266"/>
      <c r="E1806" s="23"/>
      <c r="F1806" s="46"/>
      <c r="G1806" s="46"/>
      <c r="H1806" s="46"/>
    </row>
    <row r="1807" spans="1:8" ht="22.5">
      <c r="A1807" s="57">
        <v>11</v>
      </c>
      <c r="B1807" s="50" t="s">
        <v>268</v>
      </c>
      <c r="C1807" s="372" t="s">
        <v>963</v>
      </c>
      <c r="D1807" s="77"/>
      <c r="E1807" s="23"/>
      <c r="F1807" s="373" t="s">
        <v>956</v>
      </c>
      <c r="G1807" s="374">
        <v>2100</v>
      </c>
      <c r="H1807" s="374">
        <v>2100</v>
      </c>
    </row>
    <row r="1808" spans="1:8">
      <c r="A1808" s="182"/>
      <c r="B1808" s="385"/>
      <c r="C1808" s="386"/>
      <c r="D1808" s="260"/>
      <c r="E1808" s="19"/>
      <c r="F1808" s="46"/>
      <c r="G1808" s="46"/>
      <c r="H1808" s="46"/>
    </row>
    <row r="1809" spans="1:8">
      <c r="A1809" s="70">
        <v>172</v>
      </c>
      <c r="B1809" s="343" t="s">
        <v>964</v>
      </c>
      <c r="C1809" s="311"/>
      <c r="D1809" s="269" t="s">
        <v>473</v>
      </c>
      <c r="E1809" s="23">
        <v>10</v>
      </c>
      <c r="F1809" s="46"/>
      <c r="G1809" s="46"/>
      <c r="H1809" s="46"/>
    </row>
    <row r="1810" spans="1:8" ht="78.75">
      <c r="A1810" s="70"/>
      <c r="B1810" s="387" t="s">
        <v>965</v>
      </c>
      <c r="C1810" s="311"/>
      <c r="D1810" s="266"/>
      <c r="E1810" s="23"/>
      <c r="F1810" s="46"/>
      <c r="G1810" s="46"/>
      <c r="H1810" s="46"/>
    </row>
    <row r="1811" spans="1:8">
      <c r="A1811" s="57">
        <v>11</v>
      </c>
      <c r="B1811" s="50" t="s">
        <v>268</v>
      </c>
      <c r="C1811" s="372" t="s">
        <v>966</v>
      </c>
      <c r="D1811" s="77"/>
      <c r="E1811" s="23"/>
      <c r="F1811" s="373" t="s">
        <v>956</v>
      </c>
      <c r="G1811" s="374">
        <v>2280</v>
      </c>
      <c r="H1811" s="374">
        <v>2280</v>
      </c>
    </row>
    <row r="1812" spans="1:8">
      <c r="A1812" s="70"/>
      <c r="B1812" s="372"/>
      <c r="C1812" s="311"/>
      <c r="D1812" s="266"/>
      <c r="E1812" s="23"/>
      <c r="F1812" s="46"/>
      <c r="G1812" s="46"/>
      <c r="H1812" s="46"/>
    </row>
    <row r="1813" spans="1:8">
      <c r="A1813" s="70">
        <v>173</v>
      </c>
      <c r="B1813" s="388" t="s">
        <v>967</v>
      </c>
      <c r="C1813" s="311"/>
      <c r="D1813" s="269" t="s">
        <v>473</v>
      </c>
      <c r="E1813" s="23">
        <v>10</v>
      </c>
      <c r="F1813" s="46"/>
      <c r="G1813" s="46"/>
      <c r="H1813" s="46"/>
    </row>
    <row r="1814" spans="1:8" ht="90">
      <c r="A1814" s="70"/>
      <c r="B1814" s="383" t="s">
        <v>968</v>
      </c>
      <c r="C1814" s="311"/>
      <c r="D1814" s="266"/>
      <c r="E1814" s="23"/>
      <c r="F1814" s="46"/>
      <c r="G1814" s="46"/>
      <c r="H1814" s="46"/>
    </row>
    <row r="1815" spans="1:8">
      <c r="A1815" s="57">
        <v>11</v>
      </c>
      <c r="B1815" s="50" t="s">
        <v>268</v>
      </c>
      <c r="C1815" s="372" t="s">
        <v>969</v>
      </c>
      <c r="D1815" s="77"/>
      <c r="E1815" s="23"/>
      <c r="F1815" s="373" t="s">
        <v>956</v>
      </c>
      <c r="G1815" s="374">
        <v>4475</v>
      </c>
      <c r="H1815" s="374">
        <v>4475</v>
      </c>
    </row>
    <row r="1816" spans="1:8">
      <c r="A1816" s="70"/>
      <c r="B1816" s="384"/>
      <c r="C1816" s="311"/>
      <c r="D1816" s="266"/>
      <c r="E1816" s="23"/>
      <c r="F1816" s="46"/>
      <c r="G1816" s="46"/>
      <c r="H1816" s="46"/>
    </row>
    <row r="1817" spans="1:8" ht="101.25">
      <c r="A1817" s="70"/>
      <c r="B1817" s="383" t="s">
        <v>970</v>
      </c>
      <c r="C1817" s="311"/>
      <c r="D1817" s="266"/>
      <c r="E1817" s="23"/>
      <c r="F1817" s="46"/>
      <c r="G1817" s="46"/>
      <c r="H1817" s="46"/>
    </row>
    <row r="1818" spans="1:8" ht="22.5">
      <c r="A1818" s="57">
        <v>11</v>
      </c>
      <c r="B1818" s="50" t="s">
        <v>268</v>
      </c>
      <c r="C1818" s="372" t="s">
        <v>971</v>
      </c>
      <c r="D1818" s="77"/>
      <c r="E1818" s="23"/>
      <c r="F1818" s="373" t="s">
        <v>956</v>
      </c>
      <c r="G1818" s="374">
        <v>6500</v>
      </c>
      <c r="H1818" s="374">
        <v>6500</v>
      </c>
    </row>
    <row r="1819" spans="1:8">
      <c r="A1819" s="70"/>
      <c r="B1819" s="384"/>
      <c r="C1819" s="311"/>
      <c r="D1819" s="266"/>
      <c r="E1819" s="23"/>
      <c r="F1819" s="46"/>
      <c r="G1819" s="46"/>
      <c r="H1819" s="46"/>
    </row>
    <row r="1820" spans="1:8" ht="101.25">
      <c r="A1820" s="70"/>
      <c r="B1820" s="383" t="s">
        <v>972</v>
      </c>
      <c r="C1820" s="311"/>
      <c r="D1820" s="266"/>
      <c r="E1820" s="23"/>
      <c r="F1820" s="46"/>
      <c r="G1820" s="46"/>
      <c r="H1820" s="46"/>
    </row>
    <row r="1821" spans="1:8" ht="22.5">
      <c r="A1821" s="57">
        <v>11</v>
      </c>
      <c r="B1821" s="50" t="s">
        <v>268</v>
      </c>
      <c r="C1821" s="372" t="s">
        <v>973</v>
      </c>
      <c r="D1821" s="77"/>
      <c r="E1821" s="23"/>
      <c r="F1821" s="373" t="s">
        <v>956</v>
      </c>
      <c r="G1821" s="374">
        <v>6450</v>
      </c>
      <c r="H1821" s="374">
        <v>6450</v>
      </c>
    </row>
    <row r="1822" spans="1:8">
      <c r="A1822" s="70"/>
      <c r="B1822" s="384"/>
      <c r="C1822" s="311"/>
      <c r="D1822" s="266"/>
      <c r="E1822" s="23"/>
      <c r="F1822" s="46"/>
      <c r="G1822" s="46"/>
      <c r="H1822" s="46"/>
    </row>
    <row r="1823" spans="1:8">
      <c r="A1823" s="70">
        <v>174</v>
      </c>
      <c r="B1823" s="317" t="s">
        <v>974</v>
      </c>
      <c r="C1823" s="311"/>
      <c r="D1823" s="269" t="s">
        <v>473</v>
      </c>
      <c r="E1823" s="23">
        <v>10</v>
      </c>
      <c r="F1823" s="46"/>
      <c r="G1823" s="46"/>
      <c r="H1823" s="46"/>
    </row>
    <row r="1824" spans="1:8" ht="101.25">
      <c r="A1824" s="70"/>
      <c r="B1824" s="372" t="s">
        <v>975</v>
      </c>
      <c r="C1824" s="311"/>
      <c r="D1824" s="266"/>
      <c r="E1824" s="23"/>
      <c r="F1824" s="46"/>
      <c r="G1824" s="46"/>
      <c r="H1824" s="46"/>
    </row>
    <row r="1825" spans="1:8">
      <c r="A1825" s="70"/>
      <c r="B1825" s="372"/>
      <c r="C1825" s="311"/>
      <c r="D1825" s="266"/>
      <c r="E1825" s="23"/>
      <c r="F1825" s="46"/>
      <c r="G1825" s="46"/>
      <c r="H1825" s="46"/>
    </row>
    <row r="1826" spans="1:8" ht="24">
      <c r="A1826" s="70">
        <v>175</v>
      </c>
      <c r="B1826" s="388" t="s">
        <v>976</v>
      </c>
      <c r="C1826" s="311"/>
      <c r="D1826" s="269" t="s">
        <v>473</v>
      </c>
      <c r="E1826" s="23">
        <v>10</v>
      </c>
      <c r="F1826" s="46"/>
      <c r="G1826" s="46"/>
      <c r="H1826" s="46"/>
    </row>
    <row r="1827" spans="1:8" ht="57">
      <c r="A1827" s="70"/>
      <c r="B1827" s="389" t="s">
        <v>977</v>
      </c>
      <c r="C1827" s="61"/>
      <c r="D1827" s="266"/>
      <c r="E1827" s="23"/>
      <c r="F1827" s="46"/>
      <c r="G1827" s="46"/>
      <c r="H1827" s="46"/>
    </row>
    <row r="1828" spans="1:8" ht="45">
      <c r="A1828" s="63">
        <v>6</v>
      </c>
      <c r="B1828" s="390" t="s">
        <v>978</v>
      </c>
      <c r="C1828" s="391" t="s">
        <v>979</v>
      </c>
      <c r="D1828" s="392" t="s">
        <v>473</v>
      </c>
      <c r="E1828" s="393">
        <v>1</v>
      </c>
      <c r="F1828" s="394" t="s">
        <v>980</v>
      </c>
      <c r="G1828" s="395">
        <v>1200</v>
      </c>
      <c r="H1828" s="395">
        <f>SUM(G1828*1.2)</f>
        <v>1440</v>
      </c>
    </row>
    <row r="1829" spans="1:8">
      <c r="A1829" s="70"/>
      <c r="B1829" s="396"/>
      <c r="C1829" s="397"/>
      <c r="D1829" s="266"/>
      <c r="E1829" s="23"/>
      <c r="F1829" s="46"/>
      <c r="G1829" s="46"/>
      <c r="H1829" s="46"/>
    </row>
    <row r="1830" spans="1:8" ht="135">
      <c r="A1830" s="70"/>
      <c r="B1830" s="398" t="s">
        <v>981</v>
      </c>
      <c r="C1830" s="61"/>
      <c r="D1830" s="266"/>
      <c r="E1830" s="23"/>
      <c r="F1830" s="46"/>
      <c r="G1830" s="46"/>
      <c r="H1830" s="46"/>
    </row>
    <row r="1831" spans="1:8" ht="45">
      <c r="A1831" s="63">
        <v>6</v>
      </c>
      <c r="B1831" s="390" t="s">
        <v>978</v>
      </c>
      <c r="C1831" s="391" t="s">
        <v>979</v>
      </c>
      <c r="D1831" s="392" t="s">
        <v>473</v>
      </c>
      <c r="E1831" s="393">
        <v>1</v>
      </c>
      <c r="F1831" s="394" t="s">
        <v>980</v>
      </c>
      <c r="G1831" s="395">
        <v>1550</v>
      </c>
      <c r="H1831" s="395">
        <f>SUM(G1831*1.2)</f>
        <v>1860</v>
      </c>
    </row>
    <row r="1832" spans="1:8">
      <c r="A1832" s="70"/>
      <c r="B1832" s="399"/>
      <c r="C1832" s="399"/>
      <c r="D1832" s="266"/>
      <c r="E1832" s="23"/>
      <c r="F1832" s="46"/>
      <c r="G1832" s="46"/>
      <c r="H1832" s="46"/>
    </row>
    <row r="1833" spans="1:8" ht="78.75">
      <c r="A1833" s="70"/>
      <c r="B1833" s="398" t="s">
        <v>982</v>
      </c>
      <c r="C1833" s="61"/>
      <c r="D1833" s="266"/>
      <c r="E1833" s="23"/>
      <c r="F1833" s="46"/>
      <c r="G1833" s="46"/>
      <c r="H1833" s="46"/>
    </row>
    <row r="1834" spans="1:8" ht="45">
      <c r="A1834" s="70">
        <v>6</v>
      </c>
      <c r="B1834" s="400" t="s">
        <v>978</v>
      </c>
      <c r="C1834" s="391" t="s">
        <v>983</v>
      </c>
      <c r="D1834" s="392" t="s">
        <v>473</v>
      </c>
      <c r="E1834" s="393">
        <v>1</v>
      </c>
      <c r="F1834" s="394" t="s">
        <v>980</v>
      </c>
      <c r="G1834" s="395">
        <v>1400</v>
      </c>
      <c r="H1834" s="395">
        <f>SUM(G1834*1.2)</f>
        <v>1680</v>
      </c>
    </row>
    <row r="1835" spans="1:8">
      <c r="A1835" s="70"/>
      <c r="B1835" s="401"/>
      <c r="C1835" s="401"/>
      <c r="D1835" s="266"/>
      <c r="E1835" s="23"/>
      <c r="F1835" s="46"/>
      <c r="G1835" s="46"/>
      <c r="H1835" s="46"/>
    </row>
    <row r="1836" spans="1:8" ht="22.5">
      <c r="A1836" s="70"/>
      <c r="B1836" s="402" t="s">
        <v>984</v>
      </c>
      <c r="C1836" s="61"/>
      <c r="D1836" s="266"/>
      <c r="E1836" s="23"/>
      <c r="F1836" s="46"/>
      <c r="G1836" s="46"/>
      <c r="H1836" s="46"/>
    </row>
    <row r="1837" spans="1:8" ht="33.75">
      <c r="A1837" s="70"/>
      <c r="B1837" s="401" t="s">
        <v>985</v>
      </c>
      <c r="C1837" s="401"/>
      <c r="D1837" s="266"/>
      <c r="E1837" s="23"/>
      <c r="F1837" s="46"/>
      <c r="G1837" s="46"/>
      <c r="H1837" s="46"/>
    </row>
    <row r="1838" spans="1:8" ht="45">
      <c r="A1838" s="63">
        <v>6</v>
      </c>
      <c r="B1838" s="390" t="s">
        <v>978</v>
      </c>
      <c r="C1838" s="391" t="s">
        <v>983</v>
      </c>
      <c r="D1838" s="392" t="s">
        <v>986</v>
      </c>
      <c r="E1838" s="393">
        <v>1</v>
      </c>
      <c r="F1838" s="394" t="s">
        <v>980</v>
      </c>
      <c r="G1838" s="395">
        <v>500</v>
      </c>
      <c r="H1838" s="395">
        <f>SUM(G1838*1.2)</f>
        <v>600</v>
      </c>
    </row>
    <row r="1839" spans="1:8">
      <c r="A1839" s="70"/>
      <c r="B1839" s="401"/>
      <c r="C1839" s="401"/>
      <c r="D1839" s="266"/>
      <c r="E1839" s="23"/>
      <c r="F1839" s="46"/>
      <c r="G1839" s="46"/>
      <c r="H1839" s="46"/>
    </row>
    <row r="1840" spans="1:8" ht="67.5">
      <c r="A1840" s="70"/>
      <c r="B1840" s="398" t="s">
        <v>987</v>
      </c>
      <c r="C1840" s="401"/>
      <c r="D1840" s="266"/>
      <c r="E1840" s="23"/>
      <c r="F1840" s="46"/>
      <c r="G1840" s="46"/>
      <c r="H1840" s="46"/>
    </row>
    <row r="1841" spans="1:8" ht="45">
      <c r="A1841" s="63">
        <v>6</v>
      </c>
      <c r="B1841" s="390" t="s">
        <v>978</v>
      </c>
      <c r="C1841" s="391" t="s">
        <v>979</v>
      </c>
      <c r="D1841" s="392" t="s">
        <v>473</v>
      </c>
      <c r="E1841" s="393">
        <v>1</v>
      </c>
      <c r="F1841" s="394" t="s">
        <v>980</v>
      </c>
      <c r="G1841" s="395">
        <v>1200</v>
      </c>
      <c r="H1841" s="395">
        <f>SUM(G1841*1.2)</f>
        <v>1440</v>
      </c>
    </row>
    <row r="1842" spans="1:8">
      <c r="A1842" s="70"/>
      <c r="B1842" s="402"/>
      <c r="C1842" s="401"/>
      <c r="D1842" s="266"/>
      <c r="E1842" s="23"/>
      <c r="F1842" s="46"/>
      <c r="G1842" s="46"/>
      <c r="H1842" s="46"/>
    </row>
    <row r="1843" spans="1:8" ht="78.75">
      <c r="A1843" s="70"/>
      <c r="B1843" s="398" t="s">
        <v>988</v>
      </c>
      <c r="C1843" s="401"/>
      <c r="D1843" s="266"/>
      <c r="E1843" s="23">
        <v>1</v>
      </c>
      <c r="F1843" s="46"/>
      <c r="G1843" s="46"/>
      <c r="H1843" s="46"/>
    </row>
    <row r="1844" spans="1:8" ht="45">
      <c r="A1844" s="63">
        <v>6</v>
      </c>
      <c r="B1844" s="390" t="s">
        <v>978</v>
      </c>
      <c r="C1844" s="391" t="s">
        <v>979</v>
      </c>
      <c r="D1844" s="392" t="s">
        <v>473</v>
      </c>
      <c r="E1844" s="393">
        <v>1</v>
      </c>
      <c r="F1844" s="394" t="s">
        <v>980</v>
      </c>
      <c r="G1844" s="395">
        <v>1200</v>
      </c>
      <c r="H1844" s="395">
        <f>SUM(G1844*1.2)</f>
        <v>1440</v>
      </c>
    </row>
    <row r="1845" spans="1:8">
      <c r="A1845" s="70"/>
      <c r="B1845" s="402"/>
      <c r="C1845" s="401"/>
      <c r="D1845" s="266"/>
      <c r="E1845" s="23"/>
      <c r="F1845" s="46"/>
      <c r="G1845" s="46"/>
      <c r="H1845" s="46"/>
    </row>
    <row r="1846" spans="1:8" ht="135">
      <c r="A1846" s="70"/>
      <c r="B1846" s="398" t="s">
        <v>989</v>
      </c>
      <c r="C1846" s="403"/>
      <c r="D1846" s="266"/>
      <c r="E1846" s="23">
        <v>1</v>
      </c>
      <c r="F1846" s="46"/>
      <c r="G1846" s="46"/>
      <c r="H1846" s="46"/>
    </row>
    <row r="1847" spans="1:8" ht="45">
      <c r="A1847" s="63">
        <v>6</v>
      </c>
      <c r="B1847" s="390" t="s">
        <v>978</v>
      </c>
      <c r="C1847" s="391" t="s">
        <v>979</v>
      </c>
      <c r="D1847" s="392" t="s">
        <v>473</v>
      </c>
      <c r="E1847" s="393">
        <v>1</v>
      </c>
      <c r="F1847" s="394" t="s">
        <v>980</v>
      </c>
      <c r="G1847" s="395">
        <v>1550</v>
      </c>
      <c r="H1847" s="395">
        <f>SUM(G1847*1.2)</f>
        <v>1860</v>
      </c>
    </row>
    <row r="1848" spans="1:8">
      <c r="A1848" s="70"/>
      <c r="B1848" s="402"/>
      <c r="C1848" s="403"/>
      <c r="D1848" s="266"/>
      <c r="E1848" s="23"/>
      <c r="F1848" s="46"/>
      <c r="G1848" s="46"/>
      <c r="H1848" s="46"/>
    </row>
    <row r="1849" spans="1:8" ht="135">
      <c r="A1849" s="70"/>
      <c r="B1849" s="398" t="s">
        <v>990</v>
      </c>
      <c r="C1849" s="403"/>
      <c r="D1849" s="266"/>
      <c r="E1849" s="23"/>
      <c r="F1849" s="46"/>
      <c r="G1849" s="46"/>
      <c r="H1849" s="46"/>
    </row>
    <row r="1850" spans="1:8" ht="45">
      <c r="A1850" s="63">
        <v>6</v>
      </c>
      <c r="B1850" s="390" t="s">
        <v>978</v>
      </c>
      <c r="C1850" s="391" t="s">
        <v>979</v>
      </c>
      <c r="D1850" s="392" t="s">
        <v>473</v>
      </c>
      <c r="E1850" s="393">
        <v>1</v>
      </c>
      <c r="F1850" s="394" t="s">
        <v>980</v>
      </c>
      <c r="G1850" s="395">
        <v>1550</v>
      </c>
      <c r="H1850" s="395">
        <f>SUM(G1850*1.2)</f>
        <v>1860</v>
      </c>
    </row>
    <row r="1851" spans="1:8">
      <c r="A1851" s="70"/>
      <c r="B1851" s="402"/>
      <c r="C1851" s="403"/>
      <c r="D1851" s="266"/>
      <c r="E1851" s="23"/>
      <c r="F1851" s="46"/>
      <c r="G1851" s="46"/>
      <c r="H1851" s="46"/>
    </row>
    <row r="1852" spans="1:8" ht="146.25">
      <c r="A1852" s="70"/>
      <c r="B1852" s="398" t="s">
        <v>991</v>
      </c>
      <c r="C1852" s="403"/>
      <c r="D1852" s="266"/>
      <c r="E1852" s="23"/>
      <c r="F1852" s="46"/>
      <c r="G1852" s="46"/>
      <c r="H1852" s="46"/>
    </row>
    <row r="1853" spans="1:8" ht="45">
      <c r="A1853" s="63">
        <v>6</v>
      </c>
      <c r="B1853" s="390" t="s">
        <v>978</v>
      </c>
      <c r="C1853" s="391" t="s">
        <v>983</v>
      </c>
      <c r="D1853" s="392" t="s">
        <v>473</v>
      </c>
      <c r="E1853" s="393">
        <v>1</v>
      </c>
      <c r="F1853" s="394" t="s">
        <v>980</v>
      </c>
      <c r="G1853" s="395">
        <v>1400</v>
      </c>
      <c r="H1853" s="395">
        <f>SUM(G1853*1.2)</f>
        <v>1680</v>
      </c>
    </row>
    <row r="1854" spans="1:8">
      <c r="A1854" s="70"/>
      <c r="B1854" s="402"/>
      <c r="C1854" s="403"/>
      <c r="D1854" s="266"/>
      <c r="E1854" s="23"/>
      <c r="F1854" s="46"/>
      <c r="G1854" s="46"/>
      <c r="H1854" s="46"/>
    </row>
    <row r="1855" spans="1:8" ht="135">
      <c r="A1855" s="70"/>
      <c r="B1855" s="398" t="s">
        <v>992</v>
      </c>
      <c r="C1855" s="403"/>
      <c r="D1855" s="266"/>
      <c r="E1855" s="23"/>
      <c r="F1855" s="46"/>
      <c r="G1855" s="46"/>
      <c r="H1855" s="46"/>
    </row>
    <row r="1856" spans="1:8" ht="45">
      <c r="A1856" s="63">
        <v>6</v>
      </c>
      <c r="B1856" s="390" t="s">
        <v>978</v>
      </c>
      <c r="C1856" s="391" t="s">
        <v>979</v>
      </c>
      <c r="D1856" s="392" t="s">
        <v>473</v>
      </c>
      <c r="E1856" s="393">
        <v>1</v>
      </c>
      <c r="F1856" s="394" t="s">
        <v>980</v>
      </c>
      <c r="G1856" s="395">
        <v>1550</v>
      </c>
      <c r="H1856" s="395">
        <f>SUM(G1856*1.2)</f>
        <v>1860</v>
      </c>
    </row>
    <row r="1857" spans="1:8">
      <c r="A1857" s="70"/>
      <c r="B1857" s="402"/>
      <c r="C1857" s="403"/>
      <c r="D1857" s="266"/>
      <c r="E1857" s="23"/>
      <c r="F1857" s="46"/>
      <c r="G1857" s="46"/>
      <c r="H1857" s="46"/>
    </row>
    <row r="1858" spans="1:8" ht="146.25">
      <c r="A1858" s="70"/>
      <c r="B1858" s="398" t="s">
        <v>993</v>
      </c>
      <c r="C1858" s="403"/>
      <c r="D1858" s="266"/>
      <c r="E1858" s="23"/>
      <c r="F1858" s="46"/>
      <c r="G1858" s="46"/>
      <c r="H1858" s="46"/>
    </row>
    <row r="1859" spans="1:8" ht="45">
      <c r="A1859" s="63">
        <v>6</v>
      </c>
      <c r="B1859" s="390" t="s">
        <v>978</v>
      </c>
      <c r="C1859" s="391" t="s">
        <v>983</v>
      </c>
      <c r="D1859" s="392" t="s">
        <v>473</v>
      </c>
      <c r="E1859" s="393">
        <v>1</v>
      </c>
      <c r="F1859" s="394" t="s">
        <v>980</v>
      </c>
      <c r="G1859" s="395">
        <v>1400</v>
      </c>
      <c r="H1859" s="395">
        <f>SUM(G1859*1.2)</f>
        <v>1680</v>
      </c>
    </row>
    <row r="1860" spans="1:8">
      <c r="A1860" s="70"/>
      <c r="B1860" s="402"/>
      <c r="C1860" s="403"/>
      <c r="D1860" s="266"/>
      <c r="E1860" s="23"/>
      <c r="F1860" s="46"/>
      <c r="G1860" s="46"/>
      <c r="H1860" s="46"/>
    </row>
    <row r="1861" spans="1:8" ht="112.5">
      <c r="A1861" s="70"/>
      <c r="B1861" s="398" t="s">
        <v>994</v>
      </c>
      <c r="C1861" s="401"/>
      <c r="D1861" s="266"/>
      <c r="E1861" s="23"/>
      <c r="F1861" s="46"/>
      <c r="G1861" s="46"/>
      <c r="H1861" s="46"/>
    </row>
    <row r="1862" spans="1:8" ht="45">
      <c r="A1862" s="63">
        <v>6</v>
      </c>
      <c r="B1862" s="390" t="s">
        <v>978</v>
      </c>
      <c r="C1862" s="391" t="s">
        <v>979</v>
      </c>
      <c r="D1862" s="392" t="s">
        <v>473</v>
      </c>
      <c r="E1862" s="393">
        <v>1</v>
      </c>
      <c r="F1862" s="394" t="s">
        <v>980</v>
      </c>
      <c r="G1862" s="395">
        <v>1550</v>
      </c>
      <c r="H1862" s="395">
        <f>SUM(G1862*1.2)</f>
        <v>1860</v>
      </c>
    </row>
    <row r="1863" spans="1:8">
      <c r="A1863" s="70"/>
      <c r="B1863" s="402"/>
      <c r="C1863" s="401"/>
      <c r="D1863" s="266"/>
      <c r="E1863" s="23"/>
      <c r="F1863" s="46"/>
      <c r="G1863" s="46"/>
      <c r="H1863" s="46"/>
    </row>
    <row r="1864" spans="1:8" ht="112.5">
      <c r="A1864" s="70"/>
      <c r="B1864" s="398" t="s">
        <v>995</v>
      </c>
      <c r="C1864" s="401"/>
      <c r="D1864" s="266"/>
      <c r="E1864" s="23"/>
      <c r="F1864" s="46"/>
      <c r="G1864" s="46"/>
      <c r="H1864" s="46"/>
    </row>
    <row r="1865" spans="1:8" ht="45">
      <c r="A1865" s="63">
        <v>6</v>
      </c>
      <c r="B1865" s="390" t="s">
        <v>978</v>
      </c>
      <c r="C1865" s="391" t="s">
        <v>979</v>
      </c>
      <c r="D1865" s="392" t="s">
        <v>473</v>
      </c>
      <c r="E1865" s="393">
        <v>1</v>
      </c>
      <c r="F1865" s="394" t="s">
        <v>980</v>
      </c>
      <c r="G1865" s="395">
        <v>1550</v>
      </c>
      <c r="H1865" s="395">
        <f>SUM(G1865*1.2)</f>
        <v>1860</v>
      </c>
    </row>
    <row r="1866" spans="1:8">
      <c r="A1866" s="70"/>
      <c r="B1866" s="402"/>
      <c r="C1866" s="401"/>
      <c r="D1866" s="266"/>
      <c r="E1866" s="23"/>
      <c r="F1866" s="46"/>
      <c r="G1866" s="46"/>
      <c r="H1866" s="46"/>
    </row>
    <row r="1867" spans="1:8" ht="112.5">
      <c r="A1867" s="70"/>
      <c r="B1867" s="398" t="s">
        <v>996</v>
      </c>
      <c r="C1867" s="401"/>
      <c r="D1867" s="266"/>
      <c r="E1867" s="23"/>
      <c r="F1867" s="46"/>
      <c r="G1867" s="46"/>
      <c r="H1867" s="46"/>
    </row>
    <row r="1868" spans="1:8" ht="45">
      <c r="A1868" s="63">
        <v>6</v>
      </c>
      <c r="B1868" s="390" t="s">
        <v>978</v>
      </c>
      <c r="C1868" s="391" t="s">
        <v>979</v>
      </c>
      <c r="D1868" s="392" t="s">
        <v>473</v>
      </c>
      <c r="E1868" s="393">
        <v>1</v>
      </c>
      <c r="F1868" s="394" t="s">
        <v>980</v>
      </c>
      <c r="G1868" s="395">
        <v>1550</v>
      </c>
      <c r="H1868" s="395">
        <f>SUM(G1868*1.2)</f>
        <v>1860</v>
      </c>
    </row>
    <row r="1869" spans="1:8">
      <c r="A1869" s="70"/>
      <c r="B1869" s="402"/>
      <c r="C1869" s="401"/>
      <c r="D1869" s="266"/>
      <c r="E1869" s="23"/>
      <c r="F1869" s="46"/>
      <c r="G1869" s="46"/>
      <c r="H1869" s="46"/>
    </row>
    <row r="1870" spans="1:8" ht="112.5">
      <c r="A1870" s="70"/>
      <c r="B1870" s="398" t="s">
        <v>997</v>
      </c>
      <c r="C1870" s="401"/>
      <c r="D1870" s="266"/>
      <c r="E1870" s="23"/>
      <c r="F1870" s="46"/>
      <c r="G1870" s="46"/>
      <c r="H1870" s="46"/>
    </row>
    <row r="1871" spans="1:8" ht="45">
      <c r="A1871" s="63">
        <v>6</v>
      </c>
      <c r="B1871" s="390" t="s">
        <v>978</v>
      </c>
      <c r="C1871" s="391" t="s">
        <v>979</v>
      </c>
      <c r="D1871" s="392" t="s">
        <v>473</v>
      </c>
      <c r="E1871" s="393">
        <v>1</v>
      </c>
      <c r="F1871" s="394" t="s">
        <v>980</v>
      </c>
      <c r="G1871" s="395">
        <v>1550</v>
      </c>
      <c r="H1871" s="395">
        <f>SUM(G1871*1.2)</f>
        <v>1860</v>
      </c>
    </row>
    <row r="1872" spans="1:8">
      <c r="A1872" s="70"/>
      <c r="B1872" s="402"/>
      <c r="C1872" s="401"/>
      <c r="D1872" s="266"/>
      <c r="E1872" s="23"/>
      <c r="F1872" s="46"/>
      <c r="G1872" s="46"/>
      <c r="H1872" s="46"/>
    </row>
    <row r="1873" spans="1:8" ht="90">
      <c r="A1873" s="70"/>
      <c r="B1873" s="398" t="s">
        <v>998</v>
      </c>
      <c r="C1873" s="401"/>
      <c r="D1873" s="266"/>
      <c r="E1873" s="23"/>
      <c r="F1873" s="46"/>
      <c r="G1873" s="46"/>
      <c r="H1873" s="46"/>
    </row>
    <row r="1874" spans="1:8" ht="45">
      <c r="A1874" s="63">
        <v>6</v>
      </c>
      <c r="B1874" s="390" t="s">
        <v>978</v>
      </c>
      <c r="C1874" s="391" t="s">
        <v>979</v>
      </c>
      <c r="D1874" s="392" t="s">
        <v>473</v>
      </c>
      <c r="E1874" s="393">
        <v>1</v>
      </c>
      <c r="F1874" s="394" t="s">
        <v>980</v>
      </c>
      <c r="G1874" s="395">
        <v>1200</v>
      </c>
      <c r="H1874" s="395">
        <f>SUM(G1874*1.2)</f>
        <v>1440</v>
      </c>
    </row>
    <row r="1875" spans="1:8">
      <c r="A1875" s="70"/>
      <c r="B1875" s="402"/>
      <c r="C1875" s="401"/>
      <c r="D1875" s="266"/>
      <c r="E1875" s="23"/>
      <c r="F1875" s="46"/>
      <c r="G1875" s="46"/>
      <c r="H1875" s="46"/>
    </row>
    <row r="1876" spans="1:8" ht="24">
      <c r="A1876" s="70">
        <v>176</v>
      </c>
      <c r="B1876" s="404" t="s">
        <v>999</v>
      </c>
      <c r="C1876" s="401"/>
      <c r="D1876" s="269" t="s">
        <v>473</v>
      </c>
      <c r="E1876" s="23">
        <v>10</v>
      </c>
      <c r="F1876" s="46"/>
      <c r="G1876" s="46"/>
      <c r="H1876" s="46"/>
    </row>
    <row r="1877" spans="1:8" ht="78.75">
      <c r="A1877" s="70"/>
      <c r="B1877" s="398" t="s">
        <v>1000</v>
      </c>
      <c r="C1877" s="401"/>
      <c r="D1877" s="266"/>
      <c r="E1877" s="23"/>
      <c r="F1877" s="46"/>
      <c r="G1877" s="46"/>
      <c r="H1877" s="46"/>
    </row>
    <row r="1878" spans="1:8" ht="45">
      <c r="A1878" s="63">
        <v>6</v>
      </c>
      <c r="B1878" s="390" t="s">
        <v>978</v>
      </c>
      <c r="C1878" s="405" t="s">
        <v>979</v>
      </c>
      <c r="D1878" s="392" t="s">
        <v>473</v>
      </c>
      <c r="E1878" s="393">
        <v>1</v>
      </c>
      <c r="F1878" s="394" t="s">
        <v>980</v>
      </c>
      <c r="G1878" s="395">
        <v>1480</v>
      </c>
      <c r="H1878" s="395">
        <f>SUM(G1878*1.2)</f>
        <v>1776</v>
      </c>
    </row>
    <row r="1879" spans="1:8">
      <c r="A1879" s="70"/>
      <c r="B1879" s="402"/>
      <c r="C1879" s="401"/>
      <c r="D1879" s="266"/>
      <c r="E1879" s="23"/>
      <c r="F1879" s="46"/>
      <c r="G1879" s="46"/>
      <c r="H1879" s="46"/>
    </row>
    <row r="1880" spans="1:8" ht="67.5">
      <c r="A1880" s="70"/>
      <c r="B1880" s="398" t="s">
        <v>1001</v>
      </c>
      <c r="C1880" s="401" t="s">
        <v>1002</v>
      </c>
      <c r="D1880" s="266"/>
      <c r="E1880" s="23"/>
      <c r="F1880" s="46"/>
      <c r="G1880" s="46"/>
      <c r="H1880" s="46"/>
    </row>
    <row r="1881" spans="1:8" ht="45">
      <c r="A1881" s="63">
        <v>6</v>
      </c>
      <c r="B1881" s="390" t="s">
        <v>978</v>
      </c>
      <c r="C1881" s="405" t="s">
        <v>979</v>
      </c>
      <c r="D1881" s="392" t="s">
        <v>473</v>
      </c>
      <c r="E1881" s="393">
        <v>1</v>
      </c>
      <c r="F1881" s="394" t="s">
        <v>980</v>
      </c>
      <c r="G1881" s="395">
        <v>1480</v>
      </c>
      <c r="H1881" s="395">
        <f>SUM(G1881*1.2)</f>
        <v>1776</v>
      </c>
    </row>
    <row r="1882" spans="1:8">
      <c r="A1882" s="70"/>
      <c r="B1882" s="402"/>
      <c r="C1882" s="401"/>
      <c r="D1882" s="266"/>
      <c r="E1882" s="23"/>
      <c r="F1882" s="46"/>
      <c r="G1882" s="46"/>
      <c r="H1882" s="46"/>
    </row>
    <row r="1883" spans="1:8" ht="56.25">
      <c r="A1883" s="70"/>
      <c r="B1883" s="398" t="s">
        <v>1003</v>
      </c>
      <c r="C1883" s="401"/>
      <c r="D1883" s="266"/>
      <c r="E1883" s="23"/>
      <c r="F1883" s="46"/>
      <c r="G1883" s="46"/>
      <c r="H1883" s="46"/>
    </row>
    <row r="1884" spans="1:8" ht="45">
      <c r="A1884" s="63">
        <v>6</v>
      </c>
      <c r="B1884" s="390" t="s">
        <v>978</v>
      </c>
      <c r="C1884" s="405" t="s">
        <v>979</v>
      </c>
      <c r="D1884" s="392" t="s">
        <v>473</v>
      </c>
      <c r="E1884" s="393">
        <v>1</v>
      </c>
      <c r="F1884" s="394" t="s">
        <v>980</v>
      </c>
      <c r="G1884" s="395">
        <v>1480</v>
      </c>
      <c r="H1884" s="395">
        <f>SUM(G1884*1.2)</f>
        <v>1776</v>
      </c>
    </row>
    <row r="1885" spans="1:8">
      <c r="A1885" s="70"/>
      <c r="B1885" s="402"/>
      <c r="C1885" s="401"/>
      <c r="D1885" s="266"/>
      <c r="E1885" s="23"/>
      <c r="F1885" s="46"/>
      <c r="G1885" s="46"/>
      <c r="H1885" s="46"/>
    </row>
    <row r="1886" spans="1:8" ht="67.5">
      <c r="A1886" s="70"/>
      <c r="B1886" s="398" t="s">
        <v>1004</v>
      </c>
      <c r="C1886" s="401"/>
      <c r="D1886" s="266"/>
      <c r="E1886" s="23"/>
      <c r="F1886" s="46"/>
      <c r="G1886" s="46"/>
      <c r="H1886" s="46"/>
    </row>
    <row r="1887" spans="1:8" ht="45">
      <c r="A1887" s="63">
        <v>6</v>
      </c>
      <c r="B1887" s="390" t="s">
        <v>978</v>
      </c>
      <c r="C1887" s="405" t="s">
        <v>979</v>
      </c>
      <c r="D1887" s="392" t="s">
        <v>473</v>
      </c>
      <c r="E1887" s="393">
        <v>1</v>
      </c>
      <c r="F1887" s="394" t="s">
        <v>980</v>
      </c>
      <c r="G1887" s="395">
        <v>1480</v>
      </c>
      <c r="H1887" s="395">
        <f>SUM(G1887*1.2)</f>
        <v>1776</v>
      </c>
    </row>
    <row r="1888" spans="1:8">
      <c r="A1888" s="70"/>
      <c r="B1888" s="402"/>
      <c r="C1888" s="401"/>
      <c r="D1888" s="266"/>
      <c r="E1888" s="23"/>
      <c r="F1888" s="46"/>
      <c r="G1888" s="46"/>
      <c r="H1888" s="46"/>
    </row>
    <row r="1889" spans="1:8" ht="67.5">
      <c r="A1889" s="70"/>
      <c r="B1889" s="398" t="s">
        <v>1005</v>
      </c>
      <c r="C1889" s="401"/>
      <c r="D1889" s="266"/>
      <c r="E1889" s="23"/>
      <c r="F1889" s="46"/>
      <c r="G1889" s="46"/>
      <c r="H1889" s="46"/>
    </row>
    <row r="1890" spans="1:8" ht="45">
      <c r="A1890" s="63">
        <v>6</v>
      </c>
      <c r="B1890" s="390" t="s">
        <v>978</v>
      </c>
      <c r="C1890" s="405" t="s">
        <v>979</v>
      </c>
      <c r="D1890" s="392" t="s">
        <v>473</v>
      </c>
      <c r="E1890" s="393">
        <v>1</v>
      </c>
      <c r="F1890" s="394" t="s">
        <v>980</v>
      </c>
      <c r="G1890" s="395">
        <v>1250</v>
      </c>
      <c r="H1890" s="395">
        <f>SUM(G1890*1.2)</f>
        <v>1500</v>
      </c>
    </row>
    <row r="1891" spans="1:8">
      <c r="A1891" s="70"/>
      <c r="B1891" s="402"/>
      <c r="C1891" s="401"/>
      <c r="D1891" s="266"/>
      <c r="E1891" s="23"/>
      <c r="F1891" s="46"/>
      <c r="G1891" s="46"/>
      <c r="H1891" s="46"/>
    </row>
    <row r="1892" spans="1:8" ht="56.25">
      <c r="A1892" s="70"/>
      <c r="B1892" s="398" t="s">
        <v>1006</v>
      </c>
      <c r="C1892" s="406"/>
      <c r="D1892" s="76"/>
      <c r="E1892" s="45"/>
      <c r="F1892" s="45"/>
      <c r="G1892" s="45"/>
      <c r="H1892" s="45"/>
    </row>
    <row r="1893" spans="1:8" ht="45">
      <c r="A1893" s="63">
        <v>6</v>
      </c>
      <c r="B1893" s="390" t="s">
        <v>978</v>
      </c>
      <c r="C1893" s="405" t="s">
        <v>979</v>
      </c>
      <c r="D1893" s="392" t="s">
        <v>473</v>
      </c>
      <c r="E1893" s="393">
        <v>1</v>
      </c>
      <c r="F1893" s="394" t="s">
        <v>980</v>
      </c>
      <c r="G1893" s="395">
        <v>1250</v>
      </c>
      <c r="H1893" s="395">
        <f>SUM(G1893*1.2)</f>
        <v>1500</v>
      </c>
    </row>
    <row r="1894" spans="1:8">
      <c r="A1894" s="70"/>
      <c r="B1894" s="402"/>
      <c r="C1894" s="401"/>
      <c r="D1894" s="266"/>
      <c r="E1894" s="23"/>
      <c r="F1894" s="46"/>
      <c r="G1894" s="46"/>
      <c r="H1894" s="46"/>
    </row>
    <row r="1895" spans="1:8" ht="67.5">
      <c r="A1895" s="70"/>
      <c r="B1895" s="398" t="s">
        <v>1007</v>
      </c>
      <c r="C1895" s="401"/>
      <c r="D1895" s="266"/>
      <c r="E1895" s="23"/>
      <c r="F1895" s="46"/>
      <c r="G1895" s="46"/>
      <c r="H1895" s="46"/>
    </row>
    <row r="1896" spans="1:8" ht="45">
      <c r="A1896" s="63">
        <v>6</v>
      </c>
      <c r="B1896" s="390" t="s">
        <v>978</v>
      </c>
      <c r="C1896" s="405" t="s">
        <v>979</v>
      </c>
      <c r="D1896" s="392" t="s">
        <v>473</v>
      </c>
      <c r="E1896" s="393">
        <v>1</v>
      </c>
      <c r="F1896" s="394" t="s">
        <v>980</v>
      </c>
      <c r="G1896" s="395">
        <v>1250</v>
      </c>
      <c r="H1896" s="395">
        <f>SUM(G1896*1.2)</f>
        <v>1500</v>
      </c>
    </row>
    <row r="1897" spans="1:8">
      <c r="A1897" s="70"/>
      <c r="B1897" s="402"/>
      <c r="C1897" s="401"/>
      <c r="D1897" s="266"/>
      <c r="E1897" s="23"/>
      <c r="F1897" s="46"/>
      <c r="G1897" s="46"/>
      <c r="H1897" s="46"/>
    </row>
    <row r="1898" spans="1:8" ht="78.75">
      <c r="A1898" s="70"/>
      <c r="B1898" s="398" t="s">
        <v>1008</v>
      </c>
      <c r="C1898" s="401"/>
      <c r="D1898" s="266"/>
      <c r="E1898" s="23"/>
      <c r="F1898" s="46"/>
      <c r="G1898" s="46"/>
      <c r="H1898" s="46"/>
    </row>
    <row r="1899" spans="1:8" ht="45">
      <c r="A1899" s="63">
        <v>6</v>
      </c>
      <c r="B1899" s="390" t="s">
        <v>978</v>
      </c>
      <c r="C1899" s="405" t="s">
        <v>979</v>
      </c>
      <c r="D1899" s="392" t="s">
        <v>473</v>
      </c>
      <c r="E1899" s="393">
        <v>1</v>
      </c>
      <c r="F1899" s="394" t="s">
        <v>980</v>
      </c>
      <c r="G1899" s="395">
        <v>1250</v>
      </c>
      <c r="H1899" s="395">
        <f>SUM(G1899*1.2)</f>
        <v>1500</v>
      </c>
    </row>
    <row r="1900" spans="1:8">
      <c r="A1900" s="70"/>
      <c r="B1900" s="402"/>
      <c r="C1900" s="401"/>
      <c r="D1900" s="266"/>
      <c r="E1900" s="23"/>
      <c r="F1900" s="46"/>
      <c r="G1900" s="46"/>
      <c r="H1900" s="46"/>
    </row>
    <row r="1901" spans="1:8" ht="78.75">
      <c r="A1901" s="70"/>
      <c r="B1901" s="398" t="s">
        <v>1009</v>
      </c>
      <c r="C1901" s="401"/>
      <c r="D1901" s="266"/>
      <c r="E1901" s="23"/>
      <c r="F1901" s="46"/>
      <c r="G1901" s="46"/>
      <c r="H1901" s="46"/>
    </row>
    <row r="1902" spans="1:8" ht="45">
      <c r="A1902" s="63">
        <v>6</v>
      </c>
      <c r="B1902" s="390" t="s">
        <v>978</v>
      </c>
      <c r="C1902" s="405" t="s">
        <v>979</v>
      </c>
      <c r="D1902" s="392" t="s">
        <v>473</v>
      </c>
      <c r="E1902" s="393">
        <v>1</v>
      </c>
      <c r="F1902" s="394" t="s">
        <v>980</v>
      </c>
      <c r="G1902" s="395">
        <v>1250</v>
      </c>
      <c r="H1902" s="395">
        <f>SUM(G1902*1.2)</f>
        <v>1500</v>
      </c>
    </row>
    <row r="1903" spans="1:8">
      <c r="A1903" s="70"/>
      <c r="B1903" s="402"/>
      <c r="C1903" s="401"/>
      <c r="D1903" s="266"/>
      <c r="E1903" s="23"/>
      <c r="F1903" s="46"/>
      <c r="G1903" s="46"/>
      <c r="H1903" s="46"/>
    </row>
    <row r="1904" spans="1:8" ht="67.5">
      <c r="A1904" s="70"/>
      <c r="B1904" s="398" t="s">
        <v>1010</v>
      </c>
      <c r="C1904" s="401"/>
      <c r="D1904" s="266"/>
      <c r="E1904" s="23"/>
      <c r="F1904" s="46"/>
      <c r="G1904" s="46"/>
      <c r="H1904" s="46"/>
    </row>
    <row r="1905" spans="1:8" ht="45">
      <c r="A1905" s="63">
        <v>6</v>
      </c>
      <c r="B1905" s="390" t="s">
        <v>978</v>
      </c>
      <c r="C1905" s="405" t="s">
        <v>979</v>
      </c>
      <c r="D1905" s="392" t="s">
        <v>473</v>
      </c>
      <c r="E1905" s="393">
        <v>1</v>
      </c>
      <c r="F1905" s="394" t="s">
        <v>980</v>
      </c>
      <c r="G1905" s="395">
        <v>1480</v>
      </c>
      <c r="H1905" s="395">
        <f>SUM(G1905*1.2)</f>
        <v>1776</v>
      </c>
    </row>
    <row r="1906" spans="1:8">
      <c r="A1906" s="70"/>
      <c r="B1906" s="402"/>
      <c r="C1906" s="401"/>
      <c r="D1906" s="266"/>
      <c r="E1906" s="23"/>
      <c r="F1906" s="46"/>
      <c r="G1906" s="46"/>
      <c r="H1906" s="46"/>
    </row>
    <row r="1907" spans="1:8" ht="67.5">
      <c r="A1907" s="70"/>
      <c r="B1907" s="398" t="s">
        <v>1011</v>
      </c>
      <c r="C1907" s="401"/>
      <c r="D1907" s="266"/>
      <c r="E1907" s="23"/>
      <c r="F1907" s="46"/>
      <c r="G1907" s="46"/>
      <c r="H1907" s="46"/>
    </row>
    <row r="1908" spans="1:8" ht="45">
      <c r="A1908" s="63">
        <v>6</v>
      </c>
      <c r="B1908" s="390" t="s">
        <v>978</v>
      </c>
      <c r="C1908" s="405" t="s">
        <v>979</v>
      </c>
      <c r="D1908" s="392" t="s">
        <v>473</v>
      </c>
      <c r="E1908" s="393">
        <v>1</v>
      </c>
      <c r="F1908" s="394" t="s">
        <v>980</v>
      </c>
      <c r="G1908" s="395">
        <v>1480</v>
      </c>
      <c r="H1908" s="395">
        <f>SUM(G1908*1.2)</f>
        <v>1776</v>
      </c>
    </row>
    <row r="1909" spans="1:8">
      <c r="A1909" s="70"/>
      <c r="B1909" s="402"/>
      <c r="C1909" s="401"/>
      <c r="D1909" s="266"/>
      <c r="E1909" s="23"/>
      <c r="F1909" s="46"/>
      <c r="G1909" s="46"/>
      <c r="H1909" s="46"/>
    </row>
    <row r="1910" spans="1:8" ht="67.5">
      <c r="A1910" s="70"/>
      <c r="B1910" s="398" t="s">
        <v>1012</v>
      </c>
      <c r="C1910" s="401"/>
      <c r="D1910" s="266"/>
      <c r="E1910" s="23"/>
      <c r="F1910" s="46"/>
      <c r="G1910" s="46"/>
      <c r="H1910" s="46"/>
    </row>
    <row r="1911" spans="1:8" ht="45">
      <c r="A1911" s="63">
        <v>6</v>
      </c>
      <c r="B1911" s="390" t="s">
        <v>978</v>
      </c>
      <c r="C1911" s="405" t="s">
        <v>979</v>
      </c>
      <c r="D1911" s="392" t="s">
        <v>473</v>
      </c>
      <c r="E1911" s="393">
        <v>1</v>
      </c>
      <c r="F1911" s="394" t="s">
        <v>980</v>
      </c>
      <c r="G1911" s="395">
        <v>1480</v>
      </c>
      <c r="H1911" s="395">
        <f>SUM(G1911*1.2)</f>
        <v>1776</v>
      </c>
    </row>
    <row r="1912" spans="1:8">
      <c r="A1912" s="70"/>
      <c r="B1912" s="402"/>
      <c r="C1912" s="401"/>
      <c r="D1912" s="266"/>
      <c r="E1912" s="23"/>
      <c r="F1912" s="46"/>
      <c r="G1912" s="46"/>
      <c r="H1912" s="46"/>
    </row>
    <row r="1913" spans="1:8" ht="56.25">
      <c r="A1913" s="70"/>
      <c r="B1913" s="398" t="s">
        <v>1013</v>
      </c>
      <c r="C1913" s="401"/>
      <c r="D1913" s="266"/>
      <c r="E1913" s="23"/>
      <c r="F1913" s="46"/>
      <c r="G1913" s="46"/>
      <c r="H1913" s="46"/>
    </row>
    <row r="1914" spans="1:8" ht="45">
      <c r="A1914" s="63">
        <v>6</v>
      </c>
      <c r="B1914" s="390" t="s">
        <v>978</v>
      </c>
      <c r="C1914" s="405" t="s">
        <v>979</v>
      </c>
      <c r="D1914" s="392" t="s">
        <v>473</v>
      </c>
      <c r="E1914" s="393">
        <v>1</v>
      </c>
      <c r="F1914" s="394" t="s">
        <v>980</v>
      </c>
      <c r="G1914" s="395">
        <v>1480</v>
      </c>
      <c r="H1914" s="395">
        <f>SUM(G1914*1.2)</f>
        <v>1776</v>
      </c>
    </row>
    <row r="1915" spans="1:8">
      <c r="A1915" s="70"/>
      <c r="B1915" s="402"/>
      <c r="C1915" s="401"/>
      <c r="D1915" s="266"/>
      <c r="E1915" s="23"/>
      <c r="F1915" s="46"/>
      <c r="G1915" s="46"/>
      <c r="H1915" s="46"/>
    </row>
    <row r="1916" spans="1:8" ht="90">
      <c r="A1916" s="70"/>
      <c r="B1916" s="398" t="s">
        <v>1014</v>
      </c>
      <c r="C1916" s="401"/>
      <c r="D1916" s="266"/>
      <c r="E1916" s="23"/>
      <c r="F1916" s="46"/>
      <c r="G1916" s="46"/>
      <c r="H1916" s="46"/>
    </row>
    <row r="1917" spans="1:8" ht="45">
      <c r="A1917" s="63">
        <v>6</v>
      </c>
      <c r="B1917" s="390" t="s">
        <v>978</v>
      </c>
      <c r="C1917" s="405" t="s">
        <v>983</v>
      </c>
      <c r="D1917" s="392" t="s">
        <v>473</v>
      </c>
      <c r="E1917" s="393">
        <v>1</v>
      </c>
      <c r="F1917" s="394" t="s">
        <v>980</v>
      </c>
      <c r="G1917" s="395">
        <v>1220</v>
      </c>
      <c r="H1917" s="395">
        <f>SUM(G1917*1.2)</f>
        <v>1464</v>
      </c>
    </row>
    <row r="1918" spans="1:8">
      <c r="A1918" s="70"/>
      <c r="B1918" s="402"/>
      <c r="C1918" s="401"/>
      <c r="D1918" s="266"/>
      <c r="E1918" s="23"/>
      <c r="F1918" s="46"/>
      <c r="G1918" s="46"/>
      <c r="H1918" s="46"/>
    </row>
    <row r="1919" spans="1:8" ht="90">
      <c r="A1919" s="70"/>
      <c r="B1919" s="398" t="s">
        <v>1015</v>
      </c>
      <c r="C1919" s="401"/>
      <c r="D1919" s="266"/>
      <c r="E1919" s="23"/>
      <c r="F1919" s="46"/>
      <c r="G1919" s="46"/>
      <c r="H1919" s="46"/>
    </row>
    <row r="1920" spans="1:8" ht="45">
      <c r="A1920" s="63">
        <v>6</v>
      </c>
      <c r="B1920" s="390" t="s">
        <v>978</v>
      </c>
      <c r="C1920" s="405" t="s">
        <v>983</v>
      </c>
      <c r="D1920" s="392" t="s">
        <v>473</v>
      </c>
      <c r="E1920" s="393">
        <v>1</v>
      </c>
      <c r="F1920" s="394" t="s">
        <v>980</v>
      </c>
      <c r="G1920" s="395">
        <v>1220</v>
      </c>
      <c r="H1920" s="395">
        <f>SUM(G1920*1.2)</f>
        <v>1464</v>
      </c>
    </row>
    <row r="1921" spans="1:8">
      <c r="A1921" s="70"/>
      <c r="B1921" s="402"/>
      <c r="C1921" s="401"/>
      <c r="D1921" s="266"/>
      <c r="E1921" s="23"/>
      <c r="F1921" s="46"/>
      <c r="G1921" s="46"/>
      <c r="H1921" s="46"/>
    </row>
    <row r="1922" spans="1:8" ht="56.25">
      <c r="A1922" s="70"/>
      <c r="B1922" s="398" t="s">
        <v>1016</v>
      </c>
      <c r="C1922" s="401"/>
      <c r="D1922" s="266"/>
      <c r="E1922" s="23"/>
      <c r="F1922" s="46"/>
      <c r="G1922" s="46"/>
      <c r="H1922" s="46"/>
    </row>
    <row r="1923" spans="1:8" ht="45">
      <c r="A1923" s="63">
        <v>6</v>
      </c>
      <c r="B1923" s="390" t="s">
        <v>978</v>
      </c>
      <c r="C1923" s="405" t="s">
        <v>983</v>
      </c>
      <c r="D1923" s="392" t="s">
        <v>473</v>
      </c>
      <c r="E1923" s="393">
        <v>1</v>
      </c>
      <c r="F1923" s="394" t="s">
        <v>980</v>
      </c>
      <c r="G1923" s="395">
        <v>1220</v>
      </c>
      <c r="H1923" s="395">
        <f>SUM(G1923*1.2)</f>
        <v>1464</v>
      </c>
    </row>
    <row r="1924" spans="1:8">
      <c r="A1924" s="70"/>
      <c r="B1924" s="402"/>
      <c r="C1924" s="401"/>
      <c r="D1924" s="266"/>
      <c r="E1924" s="23"/>
      <c r="F1924" s="46"/>
      <c r="G1924" s="46"/>
      <c r="H1924" s="46"/>
    </row>
    <row r="1925" spans="1:8" ht="67.5">
      <c r="A1925" s="70"/>
      <c r="B1925" s="398" t="s">
        <v>1017</v>
      </c>
      <c r="C1925" s="401"/>
      <c r="D1925" s="266"/>
      <c r="E1925" s="23"/>
      <c r="F1925" s="46"/>
      <c r="G1925" s="46"/>
      <c r="H1925" s="46"/>
    </row>
    <row r="1926" spans="1:8" ht="45">
      <c r="A1926" s="63">
        <v>6</v>
      </c>
      <c r="B1926" s="390" t="s">
        <v>978</v>
      </c>
      <c r="C1926" s="405" t="s">
        <v>983</v>
      </c>
      <c r="D1926" s="392" t="s">
        <v>473</v>
      </c>
      <c r="E1926" s="393">
        <v>1</v>
      </c>
      <c r="F1926" s="394" t="s">
        <v>980</v>
      </c>
      <c r="G1926" s="395">
        <v>1220</v>
      </c>
      <c r="H1926" s="395">
        <f>SUM(G1926*1.2)</f>
        <v>1464</v>
      </c>
    </row>
    <row r="1927" spans="1:8">
      <c r="A1927" s="70"/>
      <c r="B1927" s="402"/>
      <c r="C1927" s="401"/>
      <c r="D1927" s="266"/>
      <c r="E1927" s="23"/>
      <c r="F1927" s="46"/>
      <c r="G1927" s="46"/>
      <c r="H1927" s="46"/>
    </row>
    <row r="1928" spans="1:8" ht="67.5">
      <c r="A1928" s="70"/>
      <c r="B1928" s="398" t="s">
        <v>1018</v>
      </c>
      <c r="C1928" s="401"/>
      <c r="D1928" s="266"/>
      <c r="E1928" s="23"/>
      <c r="F1928" s="46"/>
      <c r="G1928" s="46"/>
      <c r="H1928" s="46"/>
    </row>
    <row r="1929" spans="1:8" ht="45">
      <c r="A1929" s="63">
        <v>6</v>
      </c>
      <c r="B1929" s="390" t="s">
        <v>978</v>
      </c>
      <c r="C1929" s="405" t="s">
        <v>983</v>
      </c>
      <c r="D1929" s="392" t="s">
        <v>473</v>
      </c>
      <c r="E1929" s="393">
        <v>1</v>
      </c>
      <c r="F1929" s="394" t="s">
        <v>980</v>
      </c>
      <c r="G1929" s="395">
        <v>1220</v>
      </c>
      <c r="H1929" s="395">
        <f>SUM(G1929*1.2)</f>
        <v>1464</v>
      </c>
    </row>
    <row r="1930" spans="1:8">
      <c r="A1930" s="70"/>
      <c r="B1930" s="402"/>
      <c r="C1930" s="401"/>
      <c r="D1930" s="266"/>
      <c r="E1930" s="23"/>
      <c r="F1930" s="46"/>
      <c r="G1930" s="46"/>
      <c r="H1930" s="46"/>
    </row>
    <row r="1931" spans="1:8" ht="67.5">
      <c r="A1931" s="70"/>
      <c r="B1931" s="398" t="s">
        <v>1019</v>
      </c>
      <c r="C1931" s="401"/>
      <c r="D1931" s="266"/>
      <c r="E1931" s="23"/>
      <c r="F1931" s="46"/>
      <c r="G1931" s="46"/>
      <c r="H1931" s="46"/>
    </row>
    <row r="1932" spans="1:8" ht="45">
      <c r="A1932" s="63">
        <v>6</v>
      </c>
      <c r="B1932" s="390" t="s">
        <v>978</v>
      </c>
      <c r="C1932" s="405" t="s">
        <v>983</v>
      </c>
      <c r="D1932" s="392" t="s">
        <v>473</v>
      </c>
      <c r="E1932" s="393">
        <v>1</v>
      </c>
      <c r="F1932" s="394" t="s">
        <v>980</v>
      </c>
      <c r="G1932" s="395">
        <v>1220</v>
      </c>
      <c r="H1932" s="395">
        <f>SUM(G1932*1.2)</f>
        <v>1464</v>
      </c>
    </row>
    <row r="1933" spans="1:8">
      <c r="A1933" s="70"/>
      <c r="B1933" s="402"/>
      <c r="C1933" s="401"/>
      <c r="D1933" s="266"/>
      <c r="E1933" s="23"/>
      <c r="F1933" s="46"/>
      <c r="G1933" s="46"/>
      <c r="H1933" s="46"/>
    </row>
    <row r="1934" spans="1:8" ht="67.5">
      <c r="A1934" s="70"/>
      <c r="B1934" s="398" t="s">
        <v>1020</v>
      </c>
      <c r="C1934" s="401"/>
      <c r="D1934" s="266"/>
      <c r="E1934" s="23"/>
      <c r="F1934" s="46"/>
      <c r="G1934" s="46"/>
      <c r="H1934" s="46"/>
    </row>
    <row r="1935" spans="1:8" ht="45">
      <c r="A1935" s="63">
        <v>6</v>
      </c>
      <c r="B1935" s="390" t="s">
        <v>978</v>
      </c>
      <c r="C1935" s="405" t="s">
        <v>983</v>
      </c>
      <c r="D1935" s="392" t="s">
        <v>473</v>
      </c>
      <c r="E1935" s="393">
        <v>1</v>
      </c>
      <c r="F1935" s="394" t="s">
        <v>980</v>
      </c>
      <c r="G1935" s="395">
        <v>1220</v>
      </c>
      <c r="H1935" s="395">
        <f>SUM(G1935*1.2)</f>
        <v>1464</v>
      </c>
    </row>
    <row r="1936" spans="1:8">
      <c r="A1936" s="70"/>
      <c r="B1936" s="402"/>
      <c r="C1936" s="401"/>
      <c r="D1936" s="266"/>
      <c r="E1936" s="23"/>
      <c r="F1936" s="46"/>
      <c r="G1936" s="46"/>
      <c r="H1936" s="46"/>
    </row>
    <row r="1937" spans="1:8" ht="56.25">
      <c r="A1937" s="70"/>
      <c r="B1937" s="398" t="s">
        <v>1021</v>
      </c>
      <c r="C1937" s="401"/>
      <c r="D1937" s="266"/>
      <c r="E1937" s="23"/>
      <c r="F1937" s="46"/>
      <c r="G1937" s="46"/>
      <c r="H1937" s="46"/>
    </row>
    <row r="1938" spans="1:8" ht="45">
      <c r="A1938" s="63">
        <v>6</v>
      </c>
      <c r="B1938" s="390" t="s">
        <v>978</v>
      </c>
      <c r="C1938" s="405" t="s">
        <v>983</v>
      </c>
      <c r="D1938" s="392" t="s">
        <v>473</v>
      </c>
      <c r="E1938" s="393">
        <v>1</v>
      </c>
      <c r="F1938" s="394" t="s">
        <v>980</v>
      </c>
      <c r="G1938" s="395">
        <v>800</v>
      </c>
      <c r="H1938" s="395">
        <f>SUM(G1938*1.2)</f>
        <v>960</v>
      </c>
    </row>
    <row r="1939" spans="1:8">
      <c r="A1939" s="70"/>
      <c r="B1939" s="402"/>
      <c r="C1939" s="401"/>
      <c r="D1939" s="266"/>
      <c r="E1939" s="23"/>
      <c r="F1939" s="46"/>
      <c r="G1939" s="46"/>
      <c r="H1939" s="46"/>
    </row>
    <row r="1940" spans="1:8" ht="56.25">
      <c r="A1940" s="70"/>
      <c r="B1940" s="398" t="s">
        <v>1022</v>
      </c>
      <c r="C1940" s="401"/>
      <c r="D1940" s="266"/>
      <c r="E1940" s="23"/>
      <c r="F1940" s="46"/>
      <c r="G1940" s="46"/>
      <c r="H1940" s="46"/>
    </row>
    <row r="1941" spans="1:8" ht="45">
      <c r="A1941" s="63">
        <v>6</v>
      </c>
      <c r="B1941" s="390" t="s">
        <v>978</v>
      </c>
      <c r="C1941" s="405" t="s">
        <v>983</v>
      </c>
      <c r="D1941" s="392" t="s">
        <v>473</v>
      </c>
      <c r="E1941" s="393">
        <v>1</v>
      </c>
      <c r="F1941" s="394" t="s">
        <v>980</v>
      </c>
      <c r="G1941" s="395">
        <v>800</v>
      </c>
      <c r="H1941" s="395">
        <f>SUM(G1941*1.2)</f>
        <v>960</v>
      </c>
    </row>
    <row r="1942" spans="1:8">
      <c r="A1942" s="70"/>
      <c r="B1942" s="402"/>
      <c r="C1942" s="401"/>
      <c r="D1942" s="266"/>
      <c r="E1942" s="23"/>
      <c r="F1942" s="46"/>
      <c r="G1942" s="46"/>
      <c r="H1942" s="46"/>
    </row>
    <row r="1943" spans="1:8" ht="56.25">
      <c r="A1943" s="70"/>
      <c r="B1943" s="398" t="s">
        <v>1023</v>
      </c>
      <c r="C1943" s="401"/>
      <c r="D1943" s="266"/>
      <c r="E1943" s="23"/>
      <c r="F1943" s="46"/>
      <c r="G1943" s="46"/>
      <c r="H1943" s="46"/>
    </row>
    <row r="1944" spans="1:8" ht="45">
      <c r="A1944" s="63">
        <v>6</v>
      </c>
      <c r="B1944" s="390" t="s">
        <v>978</v>
      </c>
      <c r="C1944" s="405" t="s">
        <v>983</v>
      </c>
      <c r="D1944" s="392" t="s">
        <v>473</v>
      </c>
      <c r="E1944" s="393">
        <v>1</v>
      </c>
      <c r="F1944" s="394" t="s">
        <v>980</v>
      </c>
      <c r="G1944" s="395">
        <v>800</v>
      </c>
      <c r="H1944" s="395">
        <f>SUM(G1944*1.2)</f>
        <v>960</v>
      </c>
    </row>
    <row r="1945" spans="1:8">
      <c r="A1945" s="70"/>
      <c r="B1945" s="402"/>
      <c r="C1945" s="401"/>
      <c r="D1945" s="266"/>
      <c r="E1945" s="23"/>
      <c r="F1945" s="46"/>
      <c r="G1945" s="46"/>
      <c r="H1945" s="46"/>
    </row>
    <row r="1946" spans="1:8" ht="56.25">
      <c r="A1946" s="70"/>
      <c r="B1946" s="398" t="s">
        <v>1024</v>
      </c>
      <c r="C1946" s="401" t="s">
        <v>1002</v>
      </c>
      <c r="D1946" s="266"/>
      <c r="E1946" s="23"/>
      <c r="F1946" s="46"/>
      <c r="G1946" s="46"/>
      <c r="H1946" s="46"/>
    </row>
    <row r="1947" spans="1:8" ht="45">
      <c r="A1947" s="63">
        <v>6</v>
      </c>
      <c r="B1947" s="390" t="s">
        <v>978</v>
      </c>
      <c r="C1947" s="405" t="s">
        <v>983</v>
      </c>
      <c r="D1947" s="392" t="s">
        <v>473</v>
      </c>
      <c r="E1947" s="393">
        <v>1</v>
      </c>
      <c r="F1947" s="394" t="s">
        <v>980</v>
      </c>
      <c r="G1947" s="395">
        <v>800</v>
      </c>
      <c r="H1947" s="395">
        <f>SUM(G1947*1.2)</f>
        <v>960</v>
      </c>
    </row>
    <row r="1948" spans="1:8">
      <c r="A1948" s="70"/>
      <c r="B1948" s="402"/>
      <c r="C1948" s="401"/>
      <c r="D1948" s="266"/>
      <c r="E1948" s="23"/>
      <c r="F1948" s="46"/>
      <c r="G1948" s="46"/>
      <c r="H1948" s="46"/>
    </row>
    <row r="1949" spans="1:8" ht="56.25">
      <c r="A1949" s="70"/>
      <c r="B1949" s="398" t="s">
        <v>1025</v>
      </c>
      <c r="C1949" s="401"/>
      <c r="D1949" s="266"/>
      <c r="E1949" s="23"/>
      <c r="F1949" s="46"/>
      <c r="G1949" s="46"/>
      <c r="H1949" s="46"/>
    </row>
    <row r="1950" spans="1:8" ht="45">
      <c r="A1950" s="63">
        <v>6</v>
      </c>
      <c r="B1950" s="390" t="s">
        <v>978</v>
      </c>
      <c r="C1950" s="405" t="s">
        <v>983</v>
      </c>
      <c r="D1950" s="392" t="s">
        <v>473</v>
      </c>
      <c r="E1950" s="393">
        <v>1</v>
      </c>
      <c r="F1950" s="394" t="s">
        <v>980</v>
      </c>
      <c r="G1950" s="395">
        <v>1220</v>
      </c>
      <c r="H1950" s="395">
        <f>SUM(G1950*1.2)</f>
        <v>1464</v>
      </c>
    </row>
    <row r="1951" spans="1:8">
      <c r="A1951" s="70"/>
      <c r="B1951" s="402"/>
      <c r="C1951" s="401"/>
      <c r="D1951" s="266"/>
      <c r="E1951" s="23"/>
      <c r="F1951" s="46"/>
      <c r="G1951" s="46"/>
      <c r="H1951" s="46"/>
    </row>
    <row r="1952" spans="1:8" ht="78.75">
      <c r="A1952" s="70"/>
      <c r="B1952" s="398" t="s">
        <v>1026</v>
      </c>
      <c r="C1952" s="401"/>
      <c r="D1952" s="266"/>
      <c r="E1952" s="23"/>
      <c r="F1952" s="46"/>
      <c r="G1952" s="46"/>
      <c r="H1952" s="46"/>
    </row>
    <row r="1953" spans="1:8" ht="45">
      <c r="A1953" s="63">
        <v>6</v>
      </c>
      <c r="B1953" s="390" t="s">
        <v>978</v>
      </c>
      <c r="C1953" s="405" t="s">
        <v>983</v>
      </c>
      <c r="D1953" s="392" t="s">
        <v>473</v>
      </c>
      <c r="E1953" s="393">
        <v>1</v>
      </c>
      <c r="F1953" s="394" t="s">
        <v>980</v>
      </c>
      <c r="G1953" s="395">
        <v>1220</v>
      </c>
      <c r="H1953" s="395">
        <f>SUM(G1953*1.2)</f>
        <v>1464</v>
      </c>
    </row>
    <row r="1954" spans="1:8">
      <c r="A1954" s="70"/>
      <c r="B1954" s="402"/>
      <c r="C1954" s="401"/>
      <c r="D1954" s="266"/>
      <c r="E1954" s="23"/>
      <c r="F1954" s="46"/>
      <c r="G1954" s="46"/>
      <c r="H1954" s="46"/>
    </row>
    <row r="1955" spans="1:8" ht="56.25">
      <c r="A1955" s="70"/>
      <c r="B1955" s="398" t="s">
        <v>1027</v>
      </c>
      <c r="C1955" s="401"/>
      <c r="D1955" s="266"/>
      <c r="E1955" s="23"/>
      <c r="F1955" s="46"/>
      <c r="G1955" s="46"/>
      <c r="H1955" s="46"/>
    </row>
    <row r="1956" spans="1:8" ht="45">
      <c r="A1956" s="63">
        <v>6</v>
      </c>
      <c r="B1956" s="390" t="s">
        <v>978</v>
      </c>
      <c r="C1956" s="405" t="s">
        <v>983</v>
      </c>
      <c r="D1956" s="392" t="s">
        <v>473</v>
      </c>
      <c r="E1956" s="393">
        <v>1</v>
      </c>
      <c r="F1956" s="394" t="s">
        <v>980</v>
      </c>
      <c r="G1956" s="395">
        <v>1220</v>
      </c>
      <c r="H1956" s="395">
        <f>SUM(G1956*1.2)</f>
        <v>1464</v>
      </c>
    </row>
    <row r="1957" spans="1:8">
      <c r="A1957" s="70"/>
      <c r="B1957" s="402"/>
      <c r="C1957" s="401"/>
      <c r="D1957" s="266"/>
      <c r="E1957" s="23"/>
      <c r="F1957" s="46"/>
      <c r="G1957" s="46"/>
      <c r="H1957" s="46"/>
    </row>
    <row r="1958" spans="1:8" ht="56.25">
      <c r="A1958" s="70"/>
      <c r="B1958" s="398" t="s">
        <v>1028</v>
      </c>
      <c r="C1958" s="401"/>
      <c r="D1958" s="266"/>
      <c r="E1958" s="23"/>
      <c r="F1958" s="46"/>
      <c r="G1958" s="46"/>
      <c r="H1958" s="46"/>
    </row>
    <row r="1959" spans="1:8" ht="45">
      <c r="A1959" s="63">
        <v>6</v>
      </c>
      <c r="B1959" s="390" t="s">
        <v>978</v>
      </c>
      <c r="C1959" s="405" t="s">
        <v>983</v>
      </c>
      <c r="D1959" s="392" t="s">
        <v>473</v>
      </c>
      <c r="E1959" s="393">
        <v>1</v>
      </c>
      <c r="F1959" s="394" t="s">
        <v>980</v>
      </c>
      <c r="G1959" s="395">
        <v>1220</v>
      </c>
      <c r="H1959" s="395">
        <f>SUM(G1959*1.2)</f>
        <v>1464</v>
      </c>
    </row>
    <row r="1960" spans="1:8">
      <c r="A1960" s="70"/>
      <c r="B1960" s="402"/>
      <c r="C1960" s="401"/>
      <c r="D1960" s="266"/>
      <c r="E1960" s="23"/>
      <c r="F1960" s="46"/>
      <c r="G1960" s="46"/>
      <c r="H1960" s="46"/>
    </row>
    <row r="1961" spans="1:8" ht="56.25">
      <c r="A1961" s="70"/>
      <c r="B1961" s="398" t="s">
        <v>1029</v>
      </c>
      <c r="C1961" s="401"/>
      <c r="D1961" s="266"/>
      <c r="E1961" s="23"/>
      <c r="F1961" s="46"/>
      <c r="G1961" s="46"/>
      <c r="H1961" s="46"/>
    </row>
    <row r="1962" spans="1:8" ht="45">
      <c r="A1962" s="63">
        <v>6</v>
      </c>
      <c r="B1962" s="390" t="s">
        <v>978</v>
      </c>
      <c r="C1962" s="405" t="s">
        <v>983</v>
      </c>
      <c r="D1962" s="392" t="s">
        <v>473</v>
      </c>
      <c r="E1962" s="393">
        <v>1</v>
      </c>
      <c r="F1962" s="394" t="s">
        <v>980</v>
      </c>
      <c r="G1962" s="395">
        <v>1220</v>
      </c>
      <c r="H1962" s="395">
        <f>SUM(G1962*1.2)</f>
        <v>1464</v>
      </c>
    </row>
    <row r="1963" spans="1:8">
      <c r="A1963" s="70"/>
      <c r="B1963" s="402"/>
      <c r="C1963" s="401"/>
      <c r="D1963" s="266"/>
      <c r="E1963" s="23"/>
      <c r="F1963" s="46"/>
      <c r="G1963" s="46"/>
      <c r="H1963" s="46"/>
    </row>
    <row r="1964" spans="1:8" ht="56.25">
      <c r="A1964" s="70"/>
      <c r="B1964" s="398" t="s">
        <v>1030</v>
      </c>
      <c r="C1964" s="401"/>
      <c r="D1964" s="266"/>
      <c r="E1964" s="23"/>
      <c r="F1964" s="46"/>
      <c r="G1964" s="46"/>
      <c r="H1964" s="46"/>
    </row>
    <row r="1965" spans="1:8" ht="45">
      <c r="A1965" s="63">
        <v>6</v>
      </c>
      <c r="B1965" s="390" t="s">
        <v>978</v>
      </c>
      <c r="C1965" s="405" t="s">
        <v>983</v>
      </c>
      <c r="D1965" s="392" t="s">
        <v>473</v>
      </c>
      <c r="E1965" s="393">
        <v>1</v>
      </c>
      <c r="F1965" s="394" t="s">
        <v>980</v>
      </c>
      <c r="G1965" s="395">
        <v>1220</v>
      </c>
      <c r="H1965" s="395">
        <f>SUM(G1965*1.2)</f>
        <v>1464</v>
      </c>
    </row>
    <row r="1966" spans="1:8">
      <c r="A1966" s="70"/>
      <c r="B1966" s="402"/>
      <c r="C1966" s="401"/>
      <c r="D1966" s="266"/>
      <c r="E1966" s="23"/>
      <c r="F1966" s="46"/>
      <c r="G1966" s="46"/>
      <c r="H1966" s="46"/>
    </row>
    <row r="1967" spans="1:8" ht="56.25">
      <c r="A1967" s="70"/>
      <c r="B1967" s="398" t="s">
        <v>1031</v>
      </c>
      <c r="C1967" s="401"/>
      <c r="D1967" s="266"/>
      <c r="E1967" s="23"/>
      <c r="F1967" s="46"/>
      <c r="G1967" s="46"/>
      <c r="H1967" s="46"/>
    </row>
    <row r="1968" spans="1:8" ht="45">
      <c r="A1968" s="63">
        <v>6</v>
      </c>
      <c r="B1968" s="390" t="s">
        <v>978</v>
      </c>
      <c r="C1968" s="405" t="s">
        <v>983</v>
      </c>
      <c r="D1968" s="392" t="s">
        <v>473</v>
      </c>
      <c r="E1968" s="393">
        <v>1</v>
      </c>
      <c r="F1968" s="394" t="s">
        <v>980</v>
      </c>
      <c r="G1968" s="395">
        <v>1220</v>
      </c>
      <c r="H1968" s="395">
        <f>SUM(G1968*1.2)</f>
        <v>1464</v>
      </c>
    </row>
    <row r="1969" spans="1:8">
      <c r="A1969" s="70"/>
      <c r="B1969" s="402"/>
      <c r="C1969" s="401"/>
      <c r="D1969" s="266"/>
      <c r="E1969" s="23"/>
      <c r="F1969" s="46"/>
      <c r="G1969" s="46"/>
      <c r="H1969" s="46"/>
    </row>
    <row r="1970" spans="1:8" ht="56.25">
      <c r="A1970" s="70"/>
      <c r="B1970" s="398" t="s">
        <v>1032</v>
      </c>
      <c r="C1970" s="401"/>
      <c r="D1970" s="266"/>
      <c r="E1970" s="23"/>
      <c r="F1970" s="46"/>
      <c r="G1970" s="46"/>
      <c r="H1970" s="46"/>
    </row>
    <row r="1971" spans="1:8" ht="45">
      <c r="A1971" s="63">
        <v>6</v>
      </c>
      <c r="B1971" s="390" t="s">
        <v>978</v>
      </c>
      <c r="C1971" s="405" t="s">
        <v>983</v>
      </c>
      <c r="D1971" s="392" t="s">
        <v>473</v>
      </c>
      <c r="E1971" s="393">
        <v>1</v>
      </c>
      <c r="F1971" s="394" t="s">
        <v>980</v>
      </c>
      <c r="G1971" s="395">
        <v>1220</v>
      </c>
      <c r="H1971" s="395">
        <f>SUM(G1971*1.2)</f>
        <v>1464</v>
      </c>
    </row>
    <row r="1972" spans="1:8">
      <c r="A1972" s="70"/>
      <c r="B1972" s="402"/>
      <c r="C1972" s="401"/>
      <c r="D1972" s="266"/>
      <c r="E1972" s="23"/>
      <c r="F1972" s="46"/>
      <c r="G1972" s="46"/>
      <c r="H1972" s="46"/>
    </row>
    <row r="1973" spans="1:8" ht="56.25">
      <c r="A1973" s="70"/>
      <c r="B1973" s="398" t="s">
        <v>1033</v>
      </c>
      <c r="C1973" s="401"/>
      <c r="D1973" s="266"/>
      <c r="E1973" s="23"/>
      <c r="F1973" s="46"/>
      <c r="G1973" s="46"/>
      <c r="H1973" s="46"/>
    </row>
    <row r="1974" spans="1:8" ht="45">
      <c r="A1974" s="63">
        <v>6</v>
      </c>
      <c r="B1974" s="390" t="s">
        <v>978</v>
      </c>
      <c r="C1974" s="405" t="s">
        <v>983</v>
      </c>
      <c r="D1974" s="392" t="s">
        <v>473</v>
      </c>
      <c r="E1974" s="393">
        <v>1</v>
      </c>
      <c r="F1974" s="394" t="s">
        <v>980</v>
      </c>
      <c r="G1974" s="395">
        <v>1220</v>
      </c>
      <c r="H1974" s="395">
        <f>SUM(G1974*1.2)</f>
        <v>1464</v>
      </c>
    </row>
    <row r="1975" spans="1:8">
      <c r="A1975" s="70"/>
      <c r="B1975" s="402"/>
      <c r="C1975" s="401"/>
      <c r="D1975" s="266"/>
      <c r="E1975" s="23"/>
      <c r="F1975" s="46"/>
      <c r="G1975" s="46"/>
      <c r="H1975" s="46"/>
    </row>
    <row r="1976" spans="1:8" ht="56.25">
      <c r="A1976" s="70"/>
      <c r="B1976" s="398" t="s">
        <v>1034</v>
      </c>
      <c r="C1976" s="401"/>
      <c r="D1976" s="266"/>
      <c r="E1976" s="23"/>
      <c r="F1976" s="46"/>
      <c r="G1976" s="46"/>
      <c r="H1976" s="46"/>
    </row>
    <row r="1977" spans="1:8" ht="45">
      <c r="A1977" s="63">
        <v>6</v>
      </c>
      <c r="B1977" s="390" t="s">
        <v>978</v>
      </c>
      <c r="C1977" s="405" t="s">
        <v>983</v>
      </c>
      <c r="D1977" s="392" t="s">
        <v>473</v>
      </c>
      <c r="E1977" s="393">
        <v>1</v>
      </c>
      <c r="F1977" s="394" t="s">
        <v>980</v>
      </c>
      <c r="G1977" s="395">
        <v>1220</v>
      </c>
      <c r="H1977" s="395">
        <f>SUM(G1977*1.2)</f>
        <v>1464</v>
      </c>
    </row>
    <row r="1978" spans="1:8">
      <c r="A1978" s="70"/>
      <c r="B1978" s="402"/>
      <c r="C1978" s="401"/>
      <c r="D1978" s="266"/>
      <c r="E1978" s="23"/>
      <c r="F1978" s="46"/>
      <c r="G1978" s="46"/>
      <c r="H1978" s="46"/>
    </row>
    <row r="1979" spans="1:8" ht="67.5">
      <c r="A1979" s="70"/>
      <c r="B1979" s="398" t="s">
        <v>1035</v>
      </c>
      <c r="C1979" s="401"/>
      <c r="D1979" s="266"/>
      <c r="E1979" s="23"/>
      <c r="F1979" s="46"/>
      <c r="G1979" s="46"/>
      <c r="H1979" s="46"/>
    </row>
    <row r="1980" spans="1:8" ht="45">
      <c r="A1980" s="63">
        <v>6</v>
      </c>
      <c r="B1980" s="390" t="s">
        <v>978</v>
      </c>
      <c r="C1980" s="405" t="s">
        <v>983</v>
      </c>
      <c r="D1980" s="392" t="s">
        <v>473</v>
      </c>
      <c r="E1980" s="393">
        <v>1</v>
      </c>
      <c r="F1980" s="394" t="s">
        <v>980</v>
      </c>
      <c r="G1980" s="395">
        <v>1220</v>
      </c>
      <c r="H1980" s="395">
        <f>SUM(G1980*1.2)</f>
        <v>1464</v>
      </c>
    </row>
    <row r="1981" spans="1:8">
      <c r="A1981" s="70"/>
      <c r="B1981" s="402"/>
      <c r="C1981" s="401"/>
      <c r="D1981" s="266"/>
      <c r="E1981" s="23"/>
      <c r="F1981" s="46"/>
      <c r="G1981" s="46"/>
      <c r="H1981" s="46"/>
    </row>
    <row r="1982" spans="1:8" ht="56.25">
      <c r="A1982" s="70"/>
      <c r="B1982" s="398" t="s">
        <v>1036</v>
      </c>
      <c r="C1982" s="401"/>
      <c r="D1982" s="266"/>
      <c r="E1982" s="23"/>
      <c r="F1982" s="46"/>
      <c r="G1982" s="46"/>
      <c r="H1982" s="46"/>
    </row>
    <row r="1983" spans="1:8" ht="45">
      <c r="A1983" s="63">
        <v>6</v>
      </c>
      <c r="B1983" s="390" t="s">
        <v>978</v>
      </c>
      <c r="C1983" s="405" t="s">
        <v>983</v>
      </c>
      <c r="D1983" s="392" t="s">
        <v>473</v>
      </c>
      <c r="E1983" s="393">
        <v>1</v>
      </c>
      <c r="F1983" s="394" t="s">
        <v>980</v>
      </c>
      <c r="G1983" s="395">
        <v>1220</v>
      </c>
      <c r="H1983" s="395">
        <f>SUM(G1983*1.2)</f>
        <v>1464</v>
      </c>
    </row>
    <row r="1984" spans="1:8">
      <c r="A1984" s="70"/>
      <c r="B1984" s="402"/>
      <c r="C1984" s="401"/>
      <c r="D1984" s="266"/>
      <c r="E1984" s="23"/>
      <c r="F1984" s="46"/>
      <c r="G1984" s="46"/>
      <c r="H1984" s="46"/>
    </row>
    <row r="1985" spans="1:8" ht="45">
      <c r="A1985" s="70"/>
      <c r="B1985" s="398" t="s">
        <v>1037</v>
      </c>
      <c r="C1985" s="401"/>
      <c r="D1985" s="266"/>
      <c r="E1985" s="23"/>
      <c r="F1985" s="46"/>
      <c r="G1985" s="46"/>
      <c r="H1985" s="46"/>
    </row>
    <row r="1986" spans="1:8" ht="45">
      <c r="A1986" s="63">
        <v>6</v>
      </c>
      <c r="B1986" s="390" t="s">
        <v>978</v>
      </c>
      <c r="C1986" s="405" t="s">
        <v>983</v>
      </c>
      <c r="D1986" s="392" t="s">
        <v>473</v>
      </c>
      <c r="E1986" s="393">
        <v>1</v>
      </c>
      <c r="F1986" s="394" t="s">
        <v>980</v>
      </c>
      <c r="G1986" s="395">
        <v>1220</v>
      </c>
      <c r="H1986" s="395">
        <f>SUM(G1986*1.2)</f>
        <v>1464</v>
      </c>
    </row>
    <row r="1987" spans="1:8">
      <c r="A1987" s="70"/>
      <c r="B1987" s="402"/>
      <c r="C1987" s="401"/>
      <c r="D1987" s="266"/>
      <c r="E1987" s="23"/>
      <c r="F1987" s="46"/>
      <c r="G1987" s="46"/>
      <c r="H1987" s="46"/>
    </row>
    <row r="1988" spans="1:8" ht="56.25">
      <c r="A1988" s="70"/>
      <c r="B1988" s="398" t="s">
        <v>1038</v>
      </c>
      <c r="C1988" s="401"/>
      <c r="D1988" s="266"/>
      <c r="E1988" s="23"/>
      <c r="F1988" s="46"/>
      <c r="G1988" s="46"/>
      <c r="H1988" s="46"/>
    </row>
    <row r="1989" spans="1:8" ht="45">
      <c r="A1989" s="63">
        <v>6</v>
      </c>
      <c r="B1989" s="390" t="s">
        <v>978</v>
      </c>
      <c r="C1989" s="405" t="s">
        <v>983</v>
      </c>
      <c r="D1989" s="392" t="s">
        <v>473</v>
      </c>
      <c r="E1989" s="393">
        <v>1</v>
      </c>
      <c r="F1989" s="394" t="s">
        <v>980</v>
      </c>
      <c r="G1989" s="395">
        <v>1150</v>
      </c>
      <c r="H1989" s="395">
        <f>SUM(G1989*1.2)</f>
        <v>1380</v>
      </c>
    </row>
    <row r="1990" spans="1:8">
      <c r="A1990" s="70"/>
      <c r="B1990" s="402"/>
      <c r="C1990" s="401"/>
      <c r="D1990" s="266"/>
      <c r="E1990" s="23"/>
      <c r="F1990" s="46"/>
      <c r="G1990" s="46"/>
      <c r="H1990" s="46"/>
    </row>
    <row r="1991" spans="1:8" ht="45">
      <c r="A1991" s="70"/>
      <c r="B1991" s="398" t="s">
        <v>1039</v>
      </c>
      <c r="C1991" s="401"/>
      <c r="D1991" s="266"/>
      <c r="E1991" s="23"/>
      <c r="F1991" s="46"/>
      <c r="G1991" s="46"/>
      <c r="H1991" s="46"/>
    </row>
    <row r="1992" spans="1:8" ht="45">
      <c r="A1992" s="63">
        <v>6</v>
      </c>
      <c r="B1992" s="390" t="s">
        <v>978</v>
      </c>
      <c r="C1992" s="405" t="s">
        <v>983</v>
      </c>
      <c r="D1992" s="392" t="s">
        <v>473</v>
      </c>
      <c r="E1992" s="393">
        <v>1</v>
      </c>
      <c r="F1992" s="394" t="s">
        <v>980</v>
      </c>
      <c r="G1992" s="395">
        <v>1220</v>
      </c>
      <c r="H1992" s="395">
        <f>SUM(G1992*1.2)</f>
        <v>1464</v>
      </c>
    </row>
    <row r="1993" spans="1:8">
      <c r="A1993" s="70"/>
      <c r="B1993" s="402"/>
      <c r="C1993" s="401"/>
      <c r="D1993" s="266"/>
      <c r="E1993" s="23"/>
      <c r="F1993" s="46"/>
      <c r="G1993" s="46"/>
      <c r="H1993" s="46"/>
    </row>
    <row r="1994" spans="1:8" ht="45">
      <c r="A1994" s="70"/>
      <c r="B1994" s="398" t="s">
        <v>1040</v>
      </c>
      <c r="C1994" s="401"/>
      <c r="D1994" s="266"/>
      <c r="E1994" s="23"/>
      <c r="F1994" s="46"/>
      <c r="G1994" s="46"/>
      <c r="H1994" s="46"/>
    </row>
    <row r="1995" spans="1:8" ht="45">
      <c r="A1995" s="63">
        <v>6</v>
      </c>
      <c r="B1995" s="390" t="s">
        <v>978</v>
      </c>
      <c r="C1995" s="405" t="s">
        <v>983</v>
      </c>
      <c r="D1995" s="392" t="s">
        <v>473</v>
      </c>
      <c r="E1995" s="393">
        <v>1</v>
      </c>
      <c r="F1995" s="394" t="s">
        <v>980</v>
      </c>
      <c r="G1995" s="395">
        <v>1150</v>
      </c>
      <c r="H1995" s="395">
        <f>SUM(G1995*1.2)</f>
        <v>1380</v>
      </c>
    </row>
    <row r="1996" spans="1:8">
      <c r="A1996" s="70"/>
      <c r="B1996" s="402"/>
      <c r="C1996" s="401"/>
      <c r="D1996" s="266"/>
      <c r="E1996" s="23"/>
      <c r="F1996" s="46"/>
      <c r="G1996" s="46"/>
      <c r="H1996" s="46"/>
    </row>
    <row r="1997" spans="1:8" ht="78.75">
      <c r="A1997" s="70"/>
      <c r="B1997" s="398" t="s">
        <v>1041</v>
      </c>
      <c r="C1997" s="401" t="s">
        <v>1002</v>
      </c>
      <c r="D1997" s="266"/>
      <c r="E1997" s="23"/>
      <c r="F1997" s="46"/>
      <c r="G1997" s="46"/>
      <c r="H1997" s="46"/>
    </row>
    <row r="1998" spans="1:8" ht="45">
      <c r="A1998" s="63">
        <v>6</v>
      </c>
      <c r="B1998" s="390" t="s">
        <v>978</v>
      </c>
      <c r="C1998" s="405" t="s">
        <v>979</v>
      </c>
      <c r="D1998" s="392" t="s">
        <v>473</v>
      </c>
      <c r="E1998" s="393">
        <v>1</v>
      </c>
      <c r="F1998" s="394" t="s">
        <v>980</v>
      </c>
      <c r="G1998" s="395">
        <v>1480</v>
      </c>
      <c r="H1998" s="395">
        <f>SUM(G1998*1.2)</f>
        <v>1776</v>
      </c>
    </row>
    <row r="1999" spans="1:8">
      <c r="A1999" s="70"/>
      <c r="B1999" s="402"/>
      <c r="C1999" s="401"/>
      <c r="D1999" s="266"/>
      <c r="E1999" s="23"/>
      <c r="F1999" s="46"/>
      <c r="G1999" s="46"/>
      <c r="H1999" s="46"/>
    </row>
    <row r="2000" spans="1:8" ht="78.75">
      <c r="A2000" s="70"/>
      <c r="B2000" s="398" t="s">
        <v>1042</v>
      </c>
      <c r="C2000" s="401"/>
      <c r="D2000" s="266"/>
      <c r="E2000" s="23"/>
      <c r="F2000" s="46"/>
      <c r="G2000" s="46"/>
      <c r="H2000" s="46"/>
    </row>
    <row r="2001" spans="1:8" ht="45">
      <c r="A2001" s="63">
        <v>6</v>
      </c>
      <c r="B2001" s="390" t="s">
        <v>978</v>
      </c>
      <c r="C2001" s="405" t="s">
        <v>979</v>
      </c>
      <c r="D2001" s="392" t="s">
        <v>473</v>
      </c>
      <c r="E2001" s="393">
        <v>1</v>
      </c>
      <c r="F2001" s="394" t="s">
        <v>980</v>
      </c>
      <c r="G2001" s="395">
        <v>1480</v>
      </c>
      <c r="H2001" s="395">
        <f>SUM(G2001*1.2)</f>
        <v>1776</v>
      </c>
    </row>
    <row r="2002" spans="1:8">
      <c r="A2002" s="70"/>
      <c r="B2002" s="402"/>
      <c r="C2002" s="401"/>
      <c r="D2002" s="266"/>
      <c r="E2002" s="23"/>
      <c r="F2002" s="46"/>
      <c r="G2002" s="46"/>
      <c r="H2002" s="46"/>
    </row>
    <row r="2003" spans="1:8" ht="45">
      <c r="A2003" s="70"/>
      <c r="B2003" s="398" t="s">
        <v>1043</v>
      </c>
      <c r="C2003" s="401"/>
      <c r="D2003" s="266"/>
      <c r="E2003" s="23">
        <v>1</v>
      </c>
      <c r="F2003" s="46"/>
      <c r="G2003" s="46"/>
      <c r="H2003" s="46"/>
    </row>
    <row r="2004" spans="1:8" ht="45">
      <c r="A2004" s="63">
        <v>6</v>
      </c>
      <c r="B2004" s="390" t="s">
        <v>978</v>
      </c>
      <c r="C2004" s="405" t="s">
        <v>983</v>
      </c>
      <c r="D2004" s="392" t="s">
        <v>473</v>
      </c>
      <c r="E2004" s="393">
        <v>1</v>
      </c>
      <c r="F2004" s="394" t="s">
        <v>980</v>
      </c>
      <c r="G2004" s="395">
        <v>1220</v>
      </c>
      <c r="H2004" s="395">
        <f>SUM(G2004*1.2)</f>
        <v>1464</v>
      </c>
    </row>
    <row r="2005" spans="1:8">
      <c r="A2005" s="70"/>
      <c r="B2005" s="402"/>
      <c r="C2005" s="401"/>
      <c r="D2005" s="266"/>
      <c r="E2005" s="23"/>
      <c r="F2005" s="46"/>
      <c r="G2005" s="46"/>
      <c r="H2005" s="46"/>
    </row>
    <row r="2006" spans="1:8" ht="78.75">
      <c r="A2006" s="70"/>
      <c r="B2006" s="398" t="s">
        <v>1044</v>
      </c>
      <c r="C2006" s="401"/>
      <c r="D2006" s="266"/>
      <c r="E2006" s="23">
        <v>1</v>
      </c>
      <c r="F2006" s="46"/>
      <c r="G2006" s="46"/>
      <c r="H2006" s="46"/>
    </row>
    <row r="2007" spans="1:8" ht="45">
      <c r="A2007" s="63">
        <v>6</v>
      </c>
      <c r="B2007" s="390" t="s">
        <v>978</v>
      </c>
      <c r="C2007" s="405" t="s">
        <v>979</v>
      </c>
      <c r="D2007" s="392" t="s">
        <v>473</v>
      </c>
      <c r="E2007" s="393">
        <v>1</v>
      </c>
      <c r="F2007" s="394" t="s">
        <v>980</v>
      </c>
      <c r="G2007" s="395">
        <v>1480</v>
      </c>
      <c r="H2007" s="395">
        <f>SUM(G2007*1.2)</f>
        <v>1776</v>
      </c>
    </row>
    <row r="2008" spans="1:8">
      <c r="A2008" s="70"/>
      <c r="B2008" s="402"/>
      <c r="C2008" s="401"/>
      <c r="D2008" s="266"/>
      <c r="E2008" s="23"/>
      <c r="F2008" s="46"/>
      <c r="G2008" s="46"/>
      <c r="H2008" s="46"/>
    </row>
    <row r="2009" spans="1:8" ht="78.75">
      <c r="A2009" s="70"/>
      <c r="B2009" s="398" t="s">
        <v>1045</v>
      </c>
      <c r="C2009" s="401" t="s">
        <v>1002</v>
      </c>
      <c r="D2009" s="266"/>
      <c r="E2009" s="23">
        <v>1</v>
      </c>
      <c r="F2009" s="46"/>
      <c r="G2009" s="46"/>
      <c r="H2009" s="46"/>
    </row>
    <row r="2010" spans="1:8" ht="45">
      <c r="A2010" s="63">
        <v>6</v>
      </c>
      <c r="B2010" s="390" t="s">
        <v>978</v>
      </c>
      <c r="C2010" s="405" t="s">
        <v>979</v>
      </c>
      <c r="D2010" s="392" t="s">
        <v>473</v>
      </c>
      <c r="E2010" s="393">
        <v>1</v>
      </c>
      <c r="F2010" s="394" t="s">
        <v>980</v>
      </c>
      <c r="G2010" s="395">
        <v>1480</v>
      </c>
      <c r="H2010" s="395">
        <f>SUM(G2010*1.2)</f>
        <v>1776</v>
      </c>
    </row>
    <row r="2011" spans="1:8">
      <c r="A2011" s="70"/>
      <c r="B2011" s="402"/>
      <c r="C2011" s="401"/>
      <c r="D2011" s="266"/>
      <c r="E2011" s="23"/>
      <c r="F2011" s="46"/>
      <c r="G2011" s="46"/>
      <c r="H2011" s="46"/>
    </row>
    <row r="2012" spans="1:8" ht="67.5">
      <c r="A2012" s="70"/>
      <c r="B2012" s="398" t="s">
        <v>1046</v>
      </c>
      <c r="C2012" s="401"/>
      <c r="D2012" s="266"/>
      <c r="E2012" s="23">
        <v>1</v>
      </c>
      <c r="F2012" s="46"/>
      <c r="G2012" s="46"/>
      <c r="H2012" s="46"/>
    </row>
    <row r="2013" spans="1:8" ht="45">
      <c r="A2013" s="63">
        <v>6</v>
      </c>
      <c r="B2013" s="390" t="s">
        <v>978</v>
      </c>
      <c r="C2013" s="405" t="s">
        <v>979</v>
      </c>
      <c r="D2013" s="392" t="s">
        <v>473</v>
      </c>
      <c r="E2013" s="393">
        <v>1</v>
      </c>
      <c r="F2013" s="394" t="s">
        <v>980</v>
      </c>
      <c r="G2013" s="395">
        <v>1480</v>
      </c>
      <c r="H2013" s="395">
        <f>SUM(G2013*1.2)</f>
        <v>1776</v>
      </c>
    </row>
    <row r="2014" spans="1:8">
      <c r="A2014" s="70"/>
      <c r="B2014" s="402"/>
      <c r="C2014" s="401"/>
      <c r="D2014" s="266"/>
      <c r="E2014" s="23"/>
      <c r="F2014" s="46"/>
      <c r="G2014" s="46"/>
      <c r="H2014" s="46"/>
    </row>
    <row r="2015" spans="1:8" ht="67.5">
      <c r="A2015" s="70"/>
      <c r="B2015" s="398" t="s">
        <v>1047</v>
      </c>
      <c r="C2015" s="401"/>
      <c r="D2015" s="266"/>
      <c r="E2015" s="23">
        <v>1</v>
      </c>
      <c r="F2015" s="46"/>
      <c r="G2015" s="46"/>
      <c r="H2015" s="46"/>
    </row>
    <row r="2016" spans="1:8" ht="45">
      <c r="A2016" s="63">
        <v>6</v>
      </c>
      <c r="B2016" s="390" t="s">
        <v>978</v>
      </c>
      <c r="C2016" s="405" t="s">
        <v>979</v>
      </c>
      <c r="D2016" s="392" t="s">
        <v>473</v>
      </c>
      <c r="E2016" s="393">
        <v>1</v>
      </c>
      <c r="F2016" s="394" t="s">
        <v>980</v>
      </c>
      <c r="G2016" s="395">
        <v>1480</v>
      </c>
      <c r="H2016" s="395">
        <f>SUM(G2016*1.2)</f>
        <v>1776</v>
      </c>
    </row>
    <row r="2017" spans="1:8">
      <c r="A2017" s="70"/>
      <c r="B2017" s="402"/>
      <c r="C2017" s="401"/>
      <c r="D2017" s="266"/>
      <c r="E2017" s="23"/>
      <c r="F2017" s="46"/>
      <c r="G2017" s="46"/>
      <c r="H2017" s="46"/>
    </row>
    <row r="2018" spans="1:8" ht="67.5">
      <c r="A2018" s="70"/>
      <c r="B2018" s="398" t="s">
        <v>1048</v>
      </c>
      <c r="C2018" s="401"/>
      <c r="D2018" s="266"/>
      <c r="E2018" s="23">
        <v>1</v>
      </c>
      <c r="F2018" s="46"/>
      <c r="G2018" s="46"/>
      <c r="H2018" s="46"/>
    </row>
    <row r="2019" spans="1:8" ht="45">
      <c r="A2019" s="63">
        <v>6</v>
      </c>
      <c r="B2019" s="390" t="s">
        <v>978</v>
      </c>
      <c r="C2019" s="405" t="s">
        <v>983</v>
      </c>
      <c r="D2019" s="392" t="s">
        <v>473</v>
      </c>
      <c r="E2019" s="393">
        <v>1</v>
      </c>
      <c r="F2019" s="394" t="s">
        <v>980</v>
      </c>
      <c r="G2019" s="395">
        <v>1050</v>
      </c>
      <c r="H2019" s="395">
        <f>SUM(G2019*1.2)</f>
        <v>1260</v>
      </c>
    </row>
    <row r="2020" spans="1:8">
      <c r="A2020" s="70"/>
      <c r="B2020" s="402"/>
      <c r="C2020" s="401"/>
      <c r="D2020" s="266"/>
      <c r="E2020" s="23"/>
      <c r="F2020" s="46"/>
      <c r="G2020" s="46"/>
      <c r="H2020" s="46"/>
    </row>
    <row r="2021" spans="1:8" ht="56.25">
      <c r="A2021" s="70"/>
      <c r="B2021" s="398" t="s">
        <v>1049</v>
      </c>
      <c r="C2021" s="401"/>
      <c r="D2021" s="266"/>
      <c r="E2021" s="23"/>
      <c r="F2021" s="46"/>
      <c r="G2021" s="46"/>
      <c r="H2021" s="46"/>
    </row>
    <row r="2022" spans="1:8" ht="45">
      <c r="A2022" s="63">
        <v>6</v>
      </c>
      <c r="B2022" s="390" t="s">
        <v>978</v>
      </c>
      <c r="C2022" s="405" t="s">
        <v>983</v>
      </c>
      <c r="D2022" s="392" t="s">
        <v>473</v>
      </c>
      <c r="E2022" s="393">
        <v>1</v>
      </c>
      <c r="F2022" s="394" t="s">
        <v>980</v>
      </c>
      <c r="G2022" s="395">
        <v>875</v>
      </c>
      <c r="H2022" s="395">
        <f>SUM(G2022*1.2)</f>
        <v>1050</v>
      </c>
    </row>
    <row r="2023" spans="1:8">
      <c r="A2023" s="70"/>
      <c r="B2023" s="402"/>
      <c r="C2023" s="401"/>
      <c r="D2023" s="266"/>
      <c r="E2023" s="23"/>
      <c r="F2023" s="46"/>
      <c r="G2023" s="46"/>
      <c r="H2023" s="46"/>
    </row>
    <row r="2024" spans="1:8" ht="56.25">
      <c r="A2024" s="70"/>
      <c r="B2024" s="398" t="s">
        <v>1050</v>
      </c>
      <c r="C2024" s="401" t="s">
        <v>1051</v>
      </c>
      <c r="D2024" s="266"/>
      <c r="E2024" s="23"/>
      <c r="F2024" s="46"/>
      <c r="G2024" s="46"/>
      <c r="H2024" s="46"/>
    </row>
    <row r="2025" spans="1:8" ht="45">
      <c r="A2025" s="63">
        <v>6</v>
      </c>
      <c r="B2025" s="390" t="s">
        <v>978</v>
      </c>
      <c r="C2025" s="405" t="s">
        <v>983</v>
      </c>
      <c r="D2025" s="392" t="s">
        <v>473</v>
      </c>
      <c r="E2025" s="393">
        <v>1</v>
      </c>
      <c r="F2025" s="394" t="s">
        <v>980</v>
      </c>
      <c r="G2025" s="395">
        <v>800</v>
      </c>
      <c r="H2025" s="395">
        <f>SUM(G2025*1.2)</f>
        <v>960</v>
      </c>
    </row>
    <row r="2026" spans="1:8">
      <c r="A2026" s="70"/>
      <c r="B2026" s="402"/>
      <c r="C2026" s="401"/>
      <c r="D2026" s="266"/>
      <c r="E2026" s="23"/>
      <c r="F2026" s="46"/>
      <c r="G2026" s="46"/>
      <c r="H2026" s="46"/>
    </row>
    <row r="2027" spans="1:8" ht="45">
      <c r="A2027" s="70"/>
      <c r="B2027" s="398" t="s">
        <v>1052</v>
      </c>
      <c r="C2027" s="401"/>
      <c r="D2027" s="266"/>
      <c r="E2027" s="23"/>
      <c r="F2027" s="46"/>
      <c r="G2027" s="46"/>
      <c r="H2027" s="46"/>
    </row>
    <row r="2028" spans="1:8" ht="45">
      <c r="A2028" s="63">
        <v>6</v>
      </c>
      <c r="B2028" s="390" t="s">
        <v>978</v>
      </c>
      <c r="C2028" s="405" t="s">
        <v>983</v>
      </c>
      <c r="D2028" s="392" t="s">
        <v>473</v>
      </c>
      <c r="E2028" s="393">
        <v>1</v>
      </c>
      <c r="F2028" s="394" t="s">
        <v>980</v>
      </c>
      <c r="G2028" s="395">
        <v>1000</v>
      </c>
      <c r="H2028" s="395">
        <f>SUM(G2028*1.2)</f>
        <v>1200</v>
      </c>
    </row>
    <row r="2029" spans="1:8">
      <c r="A2029" s="70"/>
      <c r="B2029" s="402"/>
      <c r="C2029" s="401"/>
      <c r="D2029" s="266"/>
      <c r="E2029" s="23"/>
      <c r="F2029" s="46"/>
      <c r="G2029" s="46"/>
      <c r="H2029" s="46"/>
    </row>
    <row r="2030" spans="1:8" ht="56.25">
      <c r="A2030" s="70"/>
      <c r="B2030" s="398" t="s">
        <v>1053</v>
      </c>
      <c r="C2030" s="401"/>
      <c r="D2030" s="266"/>
      <c r="E2030" s="23"/>
      <c r="F2030" s="46"/>
      <c r="G2030" s="46"/>
      <c r="H2030" s="46"/>
    </row>
    <row r="2031" spans="1:8" ht="45">
      <c r="A2031" s="63">
        <v>6</v>
      </c>
      <c r="B2031" s="390" t="s">
        <v>978</v>
      </c>
      <c r="C2031" s="405" t="s">
        <v>979</v>
      </c>
      <c r="D2031" s="392" t="s">
        <v>473</v>
      </c>
      <c r="E2031" s="393">
        <v>1</v>
      </c>
      <c r="F2031" s="394" t="s">
        <v>980</v>
      </c>
      <c r="G2031" s="395">
        <v>1480</v>
      </c>
      <c r="H2031" s="395">
        <f>SUM(G2031*1.2)</f>
        <v>1776</v>
      </c>
    </row>
    <row r="2032" spans="1:8">
      <c r="A2032" s="70"/>
      <c r="B2032" s="402"/>
      <c r="C2032" s="401"/>
      <c r="D2032" s="266"/>
      <c r="E2032" s="23"/>
      <c r="F2032" s="46"/>
      <c r="G2032" s="46"/>
      <c r="H2032" s="46"/>
    </row>
    <row r="2033" spans="1:8" ht="24">
      <c r="A2033" s="70">
        <v>177</v>
      </c>
      <c r="B2033" s="404" t="s">
        <v>1054</v>
      </c>
      <c r="C2033" s="401"/>
      <c r="D2033" s="269" t="s">
        <v>473</v>
      </c>
      <c r="E2033" s="23">
        <v>10</v>
      </c>
      <c r="F2033" s="46"/>
      <c r="G2033" s="46"/>
      <c r="H2033" s="46"/>
    </row>
    <row r="2034" spans="1:8" ht="67.5">
      <c r="A2034" s="70"/>
      <c r="B2034" s="398" t="s">
        <v>1055</v>
      </c>
      <c r="C2034" s="401"/>
      <c r="D2034" s="266"/>
      <c r="E2034" s="23"/>
      <c r="F2034" s="46"/>
      <c r="G2034" s="46"/>
      <c r="H2034" s="46"/>
    </row>
    <row r="2035" spans="1:8" ht="45">
      <c r="A2035" s="63">
        <v>6</v>
      </c>
      <c r="B2035" s="390" t="s">
        <v>978</v>
      </c>
      <c r="C2035" s="405" t="s">
        <v>983</v>
      </c>
      <c r="D2035" s="392" t="s">
        <v>473</v>
      </c>
      <c r="E2035" s="393">
        <v>1</v>
      </c>
      <c r="F2035" s="394" t="s">
        <v>980</v>
      </c>
      <c r="G2035" s="395">
        <v>1150</v>
      </c>
      <c r="H2035" s="395">
        <f>SUM(G2035*1.2)</f>
        <v>1380</v>
      </c>
    </row>
    <row r="2036" spans="1:8">
      <c r="A2036" s="70"/>
      <c r="B2036" s="402"/>
      <c r="C2036" s="401"/>
      <c r="D2036" s="266"/>
      <c r="E2036" s="23"/>
      <c r="F2036" s="46"/>
      <c r="G2036" s="46"/>
      <c r="H2036" s="46"/>
    </row>
    <row r="2037" spans="1:8" ht="67.5">
      <c r="A2037" s="70"/>
      <c r="B2037" s="398" t="s">
        <v>1056</v>
      </c>
      <c r="C2037" s="401"/>
      <c r="D2037" s="266"/>
      <c r="E2037" s="23"/>
      <c r="F2037" s="46"/>
      <c r="G2037" s="46"/>
      <c r="H2037" s="46"/>
    </row>
    <row r="2038" spans="1:8" ht="45">
      <c r="A2038" s="63">
        <v>6</v>
      </c>
      <c r="B2038" s="390" t="s">
        <v>978</v>
      </c>
      <c r="C2038" s="405" t="s">
        <v>983</v>
      </c>
      <c r="D2038" s="392" t="s">
        <v>473</v>
      </c>
      <c r="E2038" s="393">
        <v>1</v>
      </c>
      <c r="F2038" s="394" t="s">
        <v>980</v>
      </c>
      <c r="G2038" s="395">
        <v>1220</v>
      </c>
      <c r="H2038" s="395">
        <f>SUM(G2038*1.2)</f>
        <v>1464</v>
      </c>
    </row>
    <row r="2039" spans="1:8">
      <c r="A2039" s="70"/>
      <c r="B2039" s="402"/>
      <c r="C2039" s="401"/>
      <c r="D2039" s="266"/>
      <c r="E2039" s="23"/>
      <c r="F2039" s="46"/>
      <c r="G2039" s="46"/>
      <c r="H2039" s="46"/>
    </row>
    <row r="2040" spans="1:8" ht="56.25">
      <c r="A2040" s="70"/>
      <c r="B2040" s="398" t="s">
        <v>1057</v>
      </c>
      <c r="C2040" s="401"/>
      <c r="D2040" s="266"/>
      <c r="E2040" s="23"/>
      <c r="F2040" s="46"/>
      <c r="G2040" s="46"/>
      <c r="H2040" s="46"/>
    </row>
    <row r="2041" spans="1:8" ht="45">
      <c r="A2041" s="63">
        <v>6</v>
      </c>
      <c r="B2041" s="390" t="s">
        <v>978</v>
      </c>
      <c r="C2041" s="405" t="s">
        <v>983</v>
      </c>
      <c r="D2041" s="392" t="s">
        <v>473</v>
      </c>
      <c r="E2041" s="393">
        <v>1</v>
      </c>
      <c r="F2041" s="394" t="s">
        <v>980</v>
      </c>
      <c r="G2041" s="395">
        <v>500</v>
      </c>
      <c r="H2041" s="395">
        <f>SUM(G2041*1.2)</f>
        <v>600</v>
      </c>
    </row>
    <row r="2042" spans="1:8">
      <c r="A2042" s="70"/>
      <c r="B2042" s="402"/>
      <c r="C2042" s="401"/>
      <c r="D2042" s="266"/>
      <c r="E2042" s="23"/>
      <c r="F2042" s="46"/>
      <c r="G2042" s="46"/>
      <c r="H2042" s="46"/>
    </row>
    <row r="2043" spans="1:8" ht="56.25">
      <c r="A2043" s="70"/>
      <c r="B2043" s="398" t="s">
        <v>1058</v>
      </c>
      <c r="C2043" s="401"/>
      <c r="D2043" s="266"/>
      <c r="E2043" s="23"/>
      <c r="F2043" s="46"/>
      <c r="G2043" s="46"/>
      <c r="H2043" s="46"/>
    </row>
    <row r="2044" spans="1:8" ht="45">
      <c r="A2044" s="63">
        <v>6</v>
      </c>
      <c r="B2044" s="390" t="s">
        <v>978</v>
      </c>
      <c r="C2044" s="405" t="s">
        <v>983</v>
      </c>
      <c r="D2044" s="392" t="s">
        <v>473</v>
      </c>
      <c r="E2044" s="393">
        <v>1</v>
      </c>
      <c r="F2044" s="394" t="s">
        <v>980</v>
      </c>
      <c r="G2044" s="395">
        <v>500</v>
      </c>
      <c r="H2044" s="395">
        <f>SUM(G2044*1.2)</f>
        <v>600</v>
      </c>
    </row>
    <row r="2045" spans="1:8">
      <c r="A2045" s="70"/>
      <c r="B2045" s="402"/>
      <c r="C2045" s="401"/>
      <c r="D2045" s="266"/>
      <c r="E2045" s="23"/>
      <c r="F2045" s="46"/>
      <c r="G2045" s="46"/>
      <c r="H2045" s="46"/>
    </row>
    <row r="2046" spans="1:8" ht="56.25">
      <c r="A2046" s="70"/>
      <c r="B2046" s="398" t="s">
        <v>1059</v>
      </c>
      <c r="C2046" s="401"/>
      <c r="D2046" s="266"/>
      <c r="E2046" s="23"/>
      <c r="F2046" s="46"/>
      <c r="G2046" s="46"/>
      <c r="H2046" s="46"/>
    </row>
    <row r="2047" spans="1:8" ht="45">
      <c r="A2047" s="63">
        <v>6</v>
      </c>
      <c r="B2047" s="390" t="s">
        <v>978</v>
      </c>
      <c r="C2047" s="405" t="s">
        <v>983</v>
      </c>
      <c r="D2047" s="392" t="s">
        <v>473</v>
      </c>
      <c r="E2047" s="393">
        <v>1</v>
      </c>
      <c r="F2047" s="394" t="s">
        <v>980</v>
      </c>
      <c r="G2047" s="395">
        <v>1150</v>
      </c>
      <c r="H2047" s="395">
        <f>SUM(G2047*1.2)</f>
        <v>1380</v>
      </c>
    </row>
    <row r="2048" spans="1:8">
      <c r="A2048" s="70"/>
      <c r="B2048" s="402"/>
      <c r="C2048" s="401"/>
      <c r="D2048" s="266"/>
      <c r="E2048" s="23"/>
      <c r="F2048" s="46"/>
      <c r="G2048" s="46"/>
      <c r="H2048" s="46"/>
    </row>
    <row r="2049" spans="1:8" ht="56.25">
      <c r="A2049" s="70"/>
      <c r="B2049" s="398" t="s">
        <v>1060</v>
      </c>
      <c r="C2049" s="401"/>
      <c r="D2049" s="266"/>
      <c r="E2049" s="23"/>
      <c r="F2049" s="46"/>
      <c r="G2049" s="46"/>
      <c r="H2049" s="46"/>
    </row>
    <row r="2050" spans="1:8" ht="45">
      <c r="A2050" s="63">
        <v>6</v>
      </c>
      <c r="B2050" s="390" t="s">
        <v>978</v>
      </c>
      <c r="C2050" s="405" t="s">
        <v>983</v>
      </c>
      <c r="D2050" s="392" t="s">
        <v>473</v>
      </c>
      <c r="E2050" s="393">
        <v>1</v>
      </c>
      <c r="F2050" s="394" t="s">
        <v>980</v>
      </c>
      <c r="G2050" s="395">
        <v>1220</v>
      </c>
      <c r="H2050" s="395">
        <f>SUM(G2050*1.2)</f>
        <v>1464</v>
      </c>
    </row>
    <row r="2051" spans="1:8">
      <c r="A2051" s="70"/>
      <c r="B2051" s="402"/>
      <c r="C2051" s="401"/>
      <c r="D2051" s="266"/>
      <c r="E2051" s="23"/>
      <c r="F2051" s="46"/>
      <c r="G2051" s="46"/>
      <c r="H2051" s="46"/>
    </row>
    <row r="2052" spans="1:8" ht="56.25">
      <c r="A2052" s="70"/>
      <c r="B2052" s="398" t="s">
        <v>1061</v>
      </c>
      <c r="C2052" s="401"/>
      <c r="D2052" s="266"/>
      <c r="E2052" s="23"/>
      <c r="F2052" s="46"/>
      <c r="G2052" s="46"/>
      <c r="H2052" s="46"/>
    </row>
    <row r="2053" spans="1:8" ht="45">
      <c r="A2053" s="63">
        <v>6</v>
      </c>
      <c r="B2053" s="390" t="s">
        <v>978</v>
      </c>
      <c r="C2053" s="405" t="s">
        <v>983</v>
      </c>
      <c r="D2053" s="392" t="s">
        <v>473</v>
      </c>
      <c r="E2053" s="393">
        <v>1</v>
      </c>
      <c r="F2053" s="394" t="s">
        <v>980</v>
      </c>
      <c r="G2053" s="395">
        <v>700</v>
      </c>
      <c r="H2053" s="395">
        <f>SUM(G2053*1.2)</f>
        <v>840</v>
      </c>
    </row>
    <row r="2054" spans="1:8">
      <c r="A2054" s="70"/>
      <c r="B2054" s="402"/>
      <c r="C2054" s="401"/>
      <c r="D2054" s="266"/>
      <c r="E2054" s="23"/>
      <c r="F2054" s="46"/>
      <c r="G2054" s="46"/>
      <c r="H2054" s="46"/>
    </row>
    <row r="2055" spans="1:8" ht="56.25">
      <c r="A2055" s="70"/>
      <c r="B2055" s="398" t="s">
        <v>1062</v>
      </c>
      <c r="C2055" s="401"/>
      <c r="D2055" s="266"/>
      <c r="E2055" s="23"/>
      <c r="F2055" s="46"/>
      <c r="G2055" s="46"/>
      <c r="H2055" s="46"/>
    </row>
    <row r="2056" spans="1:8" ht="45">
      <c r="A2056" s="63">
        <v>6</v>
      </c>
      <c r="B2056" s="390" t="s">
        <v>978</v>
      </c>
      <c r="C2056" s="405" t="s">
        <v>983</v>
      </c>
      <c r="D2056" s="392" t="s">
        <v>473</v>
      </c>
      <c r="E2056" s="393">
        <v>1</v>
      </c>
      <c r="F2056" s="394" t="s">
        <v>980</v>
      </c>
      <c r="G2056" s="395">
        <v>700</v>
      </c>
      <c r="H2056" s="395">
        <f>SUM(G2056*1.2)</f>
        <v>840</v>
      </c>
    </row>
    <row r="2057" spans="1:8">
      <c r="A2057" s="70"/>
      <c r="B2057" s="402"/>
      <c r="C2057" s="401"/>
      <c r="D2057" s="266"/>
      <c r="E2057" s="23"/>
      <c r="F2057" s="46"/>
      <c r="G2057" s="46"/>
      <c r="H2057" s="46"/>
    </row>
    <row r="2058" spans="1:8" ht="67.5">
      <c r="A2058" s="70"/>
      <c r="B2058" s="398" t="s">
        <v>1063</v>
      </c>
      <c r="C2058" s="401"/>
      <c r="D2058" s="266"/>
      <c r="E2058" s="23"/>
      <c r="F2058" s="46"/>
      <c r="G2058" s="46"/>
      <c r="H2058" s="46"/>
    </row>
    <row r="2059" spans="1:8" ht="45">
      <c r="A2059" s="63">
        <v>6</v>
      </c>
      <c r="B2059" s="390" t="s">
        <v>978</v>
      </c>
      <c r="C2059" s="405" t="s">
        <v>983</v>
      </c>
      <c r="D2059" s="392" t="s">
        <v>473</v>
      </c>
      <c r="E2059" s="393">
        <v>1</v>
      </c>
      <c r="F2059" s="394" t="s">
        <v>980</v>
      </c>
      <c r="G2059" s="395">
        <v>700</v>
      </c>
      <c r="H2059" s="395">
        <f>SUM(G2059*1.2)</f>
        <v>840</v>
      </c>
    </row>
    <row r="2060" spans="1:8">
      <c r="A2060" s="70"/>
      <c r="B2060" s="402"/>
      <c r="C2060" s="401"/>
      <c r="D2060" s="266"/>
      <c r="E2060" s="23"/>
      <c r="F2060" s="46"/>
      <c r="G2060" s="46"/>
      <c r="H2060" s="46"/>
    </row>
    <row r="2061" spans="1:8" ht="67.5">
      <c r="A2061" s="70"/>
      <c r="B2061" s="398" t="s">
        <v>1064</v>
      </c>
      <c r="C2061" s="401"/>
      <c r="D2061" s="266"/>
      <c r="E2061" s="23"/>
      <c r="F2061" s="46"/>
      <c r="G2061" s="46"/>
      <c r="H2061" s="46"/>
    </row>
    <row r="2062" spans="1:8" ht="45">
      <c r="A2062" s="63">
        <v>6</v>
      </c>
      <c r="B2062" s="390" t="s">
        <v>978</v>
      </c>
      <c r="C2062" s="405" t="s">
        <v>983</v>
      </c>
      <c r="D2062" s="392" t="s">
        <v>473</v>
      </c>
      <c r="E2062" s="393">
        <v>1</v>
      </c>
      <c r="F2062" s="394" t="s">
        <v>980</v>
      </c>
      <c r="G2062" s="395">
        <v>700</v>
      </c>
      <c r="H2062" s="395">
        <f>SUM(G2062*1.2)</f>
        <v>840</v>
      </c>
    </row>
    <row r="2063" spans="1:8">
      <c r="A2063" s="70"/>
      <c r="B2063" s="402"/>
      <c r="C2063" s="401"/>
      <c r="D2063" s="266"/>
      <c r="E2063" s="23"/>
      <c r="F2063" s="46"/>
      <c r="G2063" s="46"/>
      <c r="H2063" s="46"/>
    </row>
    <row r="2064" spans="1:8" ht="67.5">
      <c r="A2064" s="70"/>
      <c r="B2064" s="398" t="s">
        <v>1065</v>
      </c>
      <c r="C2064" s="401"/>
      <c r="D2064" s="266"/>
      <c r="E2064" s="23"/>
      <c r="F2064" s="46"/>
      <c r="G2064" s="46"/>
      <c r="H2064" s="46"/>
    </row>
    <row r="2065" spans="1:8" ht="45">
      <c r="A2065" s="63">
        <v>6</v>
      </c>
      <c r="B2065" s="390" t="s">
        <v>978</v>
      </c>
      <c r="C2065" s="405" t="s">
        <v>983</v>
      </c>
      <c r="D2065" s="392" t="s">
        <v>473</v>
      </c>
      <c r="E2065" s="393">
        <v>1</v>
      </c>
      <c r="F2065" s="394" t="s">
        <v>980</v>
      </c>
      <c r="G2065" s="395">
        <v>700</v>
      </c>
      <c r="H2065" s="395">
        <f>SUM(G2065*1.2)</f>
        <v>840</v>
      </c>
    </row>
    <row r="2066" spans="1:8">
      <c r="A2066" s="70"/>
      <c r="B2066" s="402"/>
      <c r="C2066" s="401"/>
      <c r="D2066" s="266"/>
      <c r="E2066" s="23"/>
      <c r="F2066" s="46"/>
      <c r="G2066" s="46"/>
      <c r="H2066" s="46"/>
    </row>
    <row r="2067" spans="1:8" ht="67.5">
      <c r="A2067" s="70"/>
      <c r="B2067" s="398" t="s">
        <v>1066</v>
      </c>
      <c r="C2067" s="401"/>
      <c r="D2067" s="266"/>
      <c r="E2067" s="23"/>
      <c r="F2067" s="46"/>
      <c r="G2067" s="46"/>
      <c r="H2067" s="46"/>
    </row>
    <row r="2068" spans="1:8" ht="45">
      <c r="A2068" s="63">
        <v>6</v>
      </c>
      <c r="B2068" s="390" t="s">
        <v>978</v>
      </c>
      <c r="C2068" s="405" t="s">
        <v>983</v>
      </c>
      <c r="D2068" s="392" t="s">
        <v>473</v>
      </c>
      <c r="E2068" s="393">
        <v>1</v>
      </c>
      <c r="F2068" s="394" t="s">
        <v>980</v>
      </c>
      <c r="G2068" s="395">
        <v>700</v>
      </c>
      <c r="H2068" s="395">
        <f>SUM(G2068*1.2)</f>
        <v>840</v>
      </c>
    </row>
    <row r="2069" spans="1:8">
      <c r="A2069" s="70"/>
      <c r="B2069" s="402"/>
      <c r="C2069" s="401"/>
      <c r="D2069" s="266"/>
      <c r="E2069" s="23"/>
      <c r="F2069" s="46"/>
      <c r="G2069" s="46"/>
      <c r="H2069" s="46"/>
    </row>
    <row r="2070" spans="1:8" ht="56.25">
      <c r="A2070" s="70"/>
      <c r="B2070" s="398" t="s">
        <v>1067</v>
      </c>
      <c r="C2070" s="401"/>
      <c r="D2070" s="266"/>
      <c r="E2070" s="23"/>
      <c r="F2070" s="46"/>
      <c r="G2070" s="46"/>
      <c r="H2070" s="46"/>
    </row>
    <row r="2071" spans="1:8" ht="45">
      <c r="A2071" s="63">
        <v>6</v>
      </c>
      <c r="B2071" s="390" t="s">
        <v>978</v>
      </c>
      <c r="C2071" s="405" t="s">
        <v>983</v>
      </c>
      <c r="D2071" s="392" t="s">
        <v>473</v>
      </c>
      <c r="E2071" s="393">
        <v>1</v>
      </c>
      <c r="F2071" s="394" t="s">
        <v>980</v>
      </c>
      <c r="G2071" s="395">
        <v>700</v>
      </c>
      <c r="H2071" s="395">
        <f>SUM(G2071*1.2)</f>
        <v>840</v>
      </c>
    </row>
    <row r="2072" spans="1:8">
      <c r="A2072" s="70"/>
      <c r="B2072" s="402"/>
      <c r="C2072" s="401"/>
      <c r="D2072" s="266"/>
      <c r="E2072" s="23"/>
      <c r="F2072" s="46"/>
      <c r="G2072" s="46"/>
      <c r="H2072" s="46"/>
    </row>
    <row r="2073" spans="1:8" ht="67.5">
      <c r="A2073" s="70"/>
      <c r="B2073" s="398" t="s">
        <v>1068</v>
      </c>
      <c r="C2073" s="401"/>
      <c r="D2073" s="266"/>
      <c r="E2073" s="23"/>
      <c r="F2073" s="46"/>
      <c r="G2073" s="46"/>
      <c r="H2073" s="46"/>
    </row>
    <row r="2074" spans="1:8" ht="45">
      <c r="A2074" s="63">
        <v>6</v>
      </c>
      <c r="B2074" s="390" t="s">
        <v>978</v>
      </c>
      <c r="C2074" s="405" t="s">
        <v>983</v>
      </c>
      <c r="D2074" s="392" t="s">
        <v>473</v>
      </c>
      <c r="E2074" s="393">
        <v>1</v>
      </c>
      <c r="F2074" s="394" t="s">
        <v>980</v>
      </c>
      <c r="G2074" s="395">
        <v>700</v>
      </c>
      <c r="H2074" s="395">
        <f>SUM(G2074*1.2)</f>
        <v>840</v>
      </c>
    </row>
    <row r="2075" spans="1:8">
      <c r="A2075" s="70"/>
      <c r="B2075" s="402"/>
      <c r="C2075" s="401"/>
      <c r="D2075" s="266"/>
      <c r="E2075" s="23"/>
      <c r="F2075" s="46"/>
      <c r="G2075" s="46"/>
      <c r="H2075" s="46"/>
    </row>
    <row r="2076" spans="1:8" ht="56.25">
      <c r="A2076" s="70"/>
      <c r="B2076" s="398" t="s">
        <v>1069</v>
      </c>
      <c r="C2076" s="401"/>
      <c r="D2076" s="266"/>
      <c r="E2076" s="23"/>
      <c r="F2076" s="46"/>
      <c r="G2076" s="46"/>
      <c r="H2076" s="46"/>
    </row>
    <row r="2077" spans="1:8" ht="45">
      <c r="A2077" s="63">
        <v>6</v>
      </c>
      <c r="B2077" s="390" t="s">
        <v>978</v>
      </c>
      <c r="C2077" s="405" t="s">
        <v>983</v>
      </c>
      <c r="D2077" s="392" t="s">
        <v>473</v>
      </c>
      <c r="E2077" s="393">
        <v>1</v>
      </c>
      <c r="F2077" s="394" t="s">
        <v>980</v>
      </c>
      <c r="G2077" s="395">
        <v>700</v>
      </c>
      <c r="H2077" s="395">
        <f>SUM(G2077*1.2)</f>
        <v>840</v>
      </c>
    </row>
    <row r="2078" spans="1:8">
      <c r="A2078" s="70"/>
      <c r="B2078" s="402"/>
      <c r="C2078" s="401"/>
      <c r="D2078" s="266"/>
      <c r="E2078" s="23"/>
      <c r="F2078" s="46"/>
      <c r="G2078" s="46"/>
      <c r="H2078" s="46"/>
    </row>
    <row r="2079" spans="1:8" ht="67.5">
      <c r="A2079" s="70"/>
      <c r="B2079" s="398" t="s">
        <v>1070</v>
      </c>
      <c r="C2079" s="401"/>
      <c r="D2079" s="266"/>
      <c r="E2079" s="23"/>
      <c r="F2079" s="46"/>
      <c r="G2079" s="46"/>
      <c r="H2079" s="46"/>
    </row>
    <row r="2080" spans="1:8" ht="45">
      <c r="A2080" s="63">
        <v>6</v>
      </c>
      <c r="B2080" s="390" t="s">
        <v>978</v>
      </c>
      <c r="C2080" s="405" t="s">
        <v>983</v>
      </c>
      <c r="D2080" s="392" t="s">
        <v>473</v>
      </c>
      <c r="E2080" s="393">
        <v>1</v>
      </c>
      <c r="F2080" s="394" t="s">
        <v>980</v>
      </c>
      <c r="G2080" s="395">
        <v>700</v>
      </c>
      <c r="H2080" s="395">
        <f>SUM(G2080*1.2)</f>
        <v>840</v>
      </c>
    </row>
    <row r="2081" spans="1:8">
      <c r="A2081" s="70"/>
      <c r="B2081" s="402"/>
      <c r="C2081" s="401"/>
      <c r="D2081" s="266"/>
      <c r="E2081" s="23"/>
      <c r="F2081" s="46"/>
      <c r="G2081" s="46"/>
      <c r="H2081" s="46"/>
    </row>
    <row r="2082" spans="1:8" ht="67.5">
      <c r="A2082" s="70"/>
      <c r="B2082" s="398" t="s">
        <v>1071</v>
      </c>
      <c r="C2082" s="401"/>
      <c r="D2082" s="266"/>
      <c r="E2082" s="23"/>
      <c r="F2082" s="46"/>
      <c r="G2082" s="46"/>
      <c r="H2082" s="46"/>
    </row>
    <row r="2083" spans="1:8" ht="45">
      <c r="A2083" s="63">
        <v>6</v>
      </c>
      <c r="B2083" s="390" t="s">
        <v>978</v>
      </c>
      <c r="C2083" s="405" t="s">
        <v>983</v>
      </c>
      <c r="D2083" s="392" t="s">
        <v>473</v>
      </c>
      <c r="E2083" s="393">
        <v>1</v>
      </c>
      <c r="F2083" s="394" t="s">
        <v>980</v>
      </c>
      <c r="G2083" s="395">
        <v>700</v>
      </c>
      <c r="H2083" s="395">
        <f>SUM(G2083*1.2)</f>
        <v>840</v>
      </c>
    </row>
    <row r="2084" spans="1:8">
      <c r="A2084" s="70"/>
      <c r="B2084" s="402"/>
      <c r="C2084" s="401"/>
      <c r="D2084" s="266"/>
      <c r="E2084" s="23"/>
      <c r="F2084" s="46"/>
      <c r="G2084" s="46"/>
      <c r="H2084" s="46"/>
    </row>
    <row r="2085" spans="1:8" ht="78.75">
      <c r="A2085" s="70"/>
      <c r="B2085" s="398" t="s">
        <v>1072</v>
      </c>
      <c r="C2085" s="401"/>
      <c r="D2085" s="266"/>
      <c r="E2085" s="23"/>
      <c r="F2085" s="46"/>
      <c r="G2085" s="46"/>
      <c r="H2085" s="46"/>
    </row>
    <row r="2086" spans="1:8" ht="45">
      <c r="A2086" s="63">
        <v>6</v>
      </c>
      <c r="B2086" s="390" t="s">
        <v>978</v>
      </c>
      <c r="C2086" s="405" t="s">
        <v>983</v>
      </c>
      <c r="D2086" s="392" t="s">
        <v>473</v>
      </c>
      <c r="E2086" s="393">
        <v>1</v>
      </c>
      <c r="F2086" s="394" t="s">
        <v>980</v>
      </c>
      <c r="G2086" s="395">
        <v>700</v>
      </c>
      <c r="H2086" s="395">
        <f>SUM(G2086*1.2)</f>
        <v>840</v>
      </c>
    </row>
    <row r="2087" spans="1:8">
      <c r="A2087" s="70"/>
      <c r="B2087" s="402"/>
      <c r="C2087" s="401"/>
      <c r="D2087" s="266"/>
      <c r="E2087" s="23"/>
      <c r="F2087" s="46"/>
      <c r="G2087" s="46"/>
      <c r="H2087" s="46"/>
    </row>
    <row r="2088" spans="1:8" ht="56.25">
      <c r="A2088" s="70"/>
      <c r="B2088" s="398" t="s">
        <v>1073</v>
      </c>
      <c r="C2088" s="406"/>
      <c r="D2088" s="76"/>
      <c r="E2088" s="45"/>
      <c r="F2088" s="45"/>
      <c r="G2088" s="45"/>
      <c r="H2088" s="45"/>
    </row>
    <row r="2089" spans="1:8" ht="45">
      <c r="A2089" s="63">
        <v>6</v>
      </c>
      <c r="B2089" s="390" t="s">
        <v>978</v>
      </c>
      <c r="C2089" s="405" t="s">
        <v>983</v>
      </c>
      <c r="D2089" s="392" t="s">
        <v>473</v>
      </c>
      <c r="E2089" s="393">
        <v>1</v>
      </c>
      <c r="F2089" s="394" t="s">
        <v>980</v>
      </c>
      <c r="G2089" s="395">
        <v>700</v>
      </c>
      <c r="H2089" s="395">
        <f>SUM(G2089*1.2)</f>
        <v>840</v>
      </c>
    </row>
    <row r="2090" spans="1:8">
      <c r="A2090" s="70"/>
      <c r="B2090" s="402"/>
      <c r="C2090" s="401"/>
      <c r="D2090" s="266"/>
      <c r="E2090" s="23"/>
      <c r="F2090" s="46"/>
      <c r="G2090" s="46"/>
      <c r="H2090" s="46"/>
    </row>
    <row r="2091" spans="1:8" ht="67.5">
      <c r="A2091" s="70"/>
      <c r="B2091" s="398" t="s">
        <v>1074</v>
      </c>
      <c r="C2091" s="401"/>
      <c r="D2091" s="266"/>
      <c r="E2091" s="23"/>
      <c r="F2091" s="46"/>
      <c r="G2091" s="46"/>
      <c r="H2091" s="46"/>
    </row>
    <row r="2092" spans="1:8" ht="45">
      <c r="A2092" s="63">
        <v>6</v>
      </c>
      <c r="B2092" s="390" t="s">
        <v>978</v>
      </c>
      <c r="C2092" s="405" t="s">
        <v>979</v>
      </c>
      <c r="D2092" s="392" t="s">
        <v>473</v>
      </c>
      <c r="E2092" s="393">
        <v>1</v>
      </c>
      <c r="F2092" s="394" t="s">
        <v>980</v>
      </c>
      <c r="G2092" s="395">
        <v>800</v>
      </c>
      <c r="H2092" s="395">
        <f>SUM(G2092*1.2)</f>
        <v>960</v>
      </c>
    </row>
    <row r="2093" spans="1:8">
      <c r="A2093" s="70"/>
      <c r="B2093" s="402"/>
      <c r="C2093" s="401"/>
      <c r="D2093" s="266"/>
      <c r="E2093" s="23"/>
      <c r="F2093" s="46"/>
      <c r="G2093" s="46"/>
      <c r="H2093" s="46"/>
    </row>
    <row r="2094" spans="1:8" ht="56.25">
      <c r="A2094" s="70"/>
      <c r="B2094" s="398" t="s">
        <v>1075</v>
      </c>
      <c r="C2094" s="401"/>
      <c r="D2094" s="266"/>
      <c r="E2094" s="23"/>
      <c r="F2094" s="46"/>
      <c r="G2094" s="46"/>
      <c r="H2094" s="46"/>
    </row>
    <row r="2095" spans="1:8" ht="45">
      <c r="A2095" s="63">
        <v>6</v>
      </c>
      <c r="B2095" s="390" t="s">
        <v>978</v>
      </c>
      <c r="C2095" s="405" t="s">
        <v>979</v>
      </c>
      <c r="D2095" s="392" t="s">
        <v>473</v>
      </c>
      <c r="E2095" s="393">
        <v>1</v>
      </c>
      <c r="F2095" s="394" t="s">
        <v>980</v>
      </c>
      <c r="G2095" s="395">
        <v>800</v>
      </c>
      <c r="H2095" s="395">
        <f>SUM(G2095*1.2)</f>
        <v>960</v>
      </c>
    </row>
    <row r="2096" spans="1:8">
      <c r="A2096" s="70"/>
      <c r="B2096" s="402"/>
      <c r="C2096" s="401"/>
      <c r="D2096" s="266"/>
      <c r="E2096" s="23"/>
      <c r="F2096" s="46"/>
      <c r="G2096" s="46"/>
      <c r="H2096" s="46"/>
    </row>
    <row r="2097" spans="1:8" ht="56.25">
      <c r="A2097" s="70"/>
      <c r="B2097" s="398" t="s">
        <v>1076</v>
      </c>
      <c r="C2097" s="401"/>
      <c r="D2097" s="266"/>
      <c r="E2097" s="23"/>
      <c r="F2097" s="46"/>
      <c r="G2097" s="46"/>
      <c r="H2097" s="46"/>
    </row>
    <row r="2098" spans="1:8" ht="45">
      <c r="A2098" s="63">
        <v>6</v>
      </c>
      <c r="B2098" s="390" t="s">
        <v>978</v>
      </c>
      <c r="C2098" s="405" t="s">
        <v>979</v>
      </c>
      <c r="D2098" s="392" t="s">
        <v>473</v>
      </c>
      <c r="E2098" s="393">
        <v>1</v>
      </c>
      <c r="F2098" s="394" t="s">
        <v>980</v>
      </c>
      <c r="G2098" s="395">
        <v>800</v>
      </c>
      <c r="H2098" s="395">
        <f>SUM(G2098*1.2)</f>
        <v>960</v>
      </c>
    </row>
    <row r="2099" spans="1:8">
      <c r="A2099" s="70"/>
      <c r="B2099" s="402"/>
      <c r="C2099" s="401"/>
      <c r="D2099" s="266"/>
      <c r="E2099" s="23"/>
      <c r="F2099" s="46"/>
      <c r="G2099" s="46"/>
      <c r="H2099" s="46"/>
    </row>
    <row r="2100" spans="1:8" ht="56.25">
      <c r="A2100" s="70"/>
      <c r="B2100" s="398" t="s">
        <v>1077</v>
      </c>
      <c r="C2100" s="401"/>
      <c r="D2100" s="266"/>
      <c r="E2100" s="23"/>
      <c r="F2100" s="46"/>
      <c r="G2100" s="46"/>
      <c r="H2100" s="46"/>
    </row>
    <row r="2101" spans="1:8" ht="45">
      <c r="A2101" s="63">
        <v>6</v>
      </c>
      <c r="B2101" s="390" t="s">
        <v>978</v>
      </c>
      <c r="C2101" s="405" t="s">
        <v>979</v>
      </c>
      <c r="D2101" s="392" t="s">
        <v>473</v>
      </c>
      <c r="E2101" s="393">
        <v>1</v>
      </c>
      <c r="F2101" s="394" t="s">
        <v>980</v>
      </c>
      <c r="G2101" s="395">
        <v>500</v>
      </c>
      <c r="H2101" s="395">
        <f>SUM(G2101*1.2)</f>
        <v>600</v>
      </c>
    </row>
    <row r="2102" spans="1:8">
      <c r="A2102" s="70"/>
      <c r="B2102" s="402"/>
      <c r="C2102" s="401"/>
      <c r="D2102" s="266"/>
      <c r="E2102" s="23"/>
      <c r="F2102" s="46"/>
      <c r="G2102" s="46"/>
      <c r="H2102" s="46"/>
    </row>
    <row r="2103" spans="1:8" ht="56.25">
      <c r="A2103" s="70"/>
      <c r="B2103" s="398" t="s">
        <v>1078</v>
      </c>
      <c r="C2103" s="401"/>
      <c r="D2103" s="266"/>
      <c r="E2103" s="23"/>
      <c r="F2103" s="46"/>
      <c r="G2103" s="46"/>
      <c r="H2103" s="46"/>
    </row>
    <row r="2104" spans="1:8" ht="45">
      <c r="A2104" s="63">
        <v>6</v>
      </c>
      <c r="B2104" s="390" t="s">
        <v>978</v>
      </c>
      <c r="C2104" s="405" t="s">
        <v>979</v>
      </c>
      <c r="D2104" s="392" t="s">
        <v>473</v>
      </c>
      <c r="E2104" s="393">
        <v>1</v>
      </c>
      <c r="F2104" s="394" t="s">
        <v>980</v>
      </c>
      <c r="G2104" s="395">
        <v>500</v>
      </c>
      <c r="H2104" s="395">
        <f>SUM(G2104*1.2)</f>
        <v>600</v>
      </c>
    </row>
    <row r="2105" spans="1:8">
      <c r="A2105" s="70"/>
      <c r="B2105" s="402"/>
      <c r="C2105" s="401"/>
      <c r="D2105" s="266"/>
      <c r="E2105" s="23"/>
      <c r="F2105" s="46"/>
      <c r="G2105" s="46"/>
      <c r="H2105" s="46"/>
    </row>
    <row r="2106" spans="1:8" ht="56.25">
      <c r="A2106" s="70"/>
      <c r="B2106" s="398" t="s">
        <v>1079</v>
      </c>
      <c r="C2106" s="401"/>
      <c r="D2106" s="266"/>
      <c r="E2106" s="23"/>
      <c r="F2106" s="46"/>
      <c r="G2106" s="46"/>
      <c r="H2106" s="46"/>
    </row>
    <row r="2107" spans="1:8" ht="45">
      <c r="A2107" s="63">
        <v>6</v>
      </c>
      <c r="B2107" s="390" t="s">
        <v>978</v>
      </c>
      <c r="C2107" s="405" t="s">
        <v>979</v>
      </c>
      <c r="D2107" s="392" t="s">
        <v>473</v>
      </c>
      <c r="E2107" s="393">
        <v>1</v>
      </c>
      <c r="F2107" s="394" t="s">
        <v>980</v>
      </c>
      <c r="G2107" s="395">
        <v>500</v>
      </c>
      <c r="H2107" s="395">
        <f>SUM(G2107*1.2)</f>
        <v>600</v>
      </c>
    </row>
    <row r="2108" spans="1:8">
      <c r="A2108" s="70"/>
      <c r="B2108" s="402"/>
      <c r="C2108" s="401"/>
      <c r="D2108" s="266"/>
      <c r="E2108" s="23"/>
      <c r="F2108" s="46"/>
      <c r="G2108" s="46"/>
      <c r="H2108" s="46"/>
    </row>
    <row r="2109" spans="1:8" ht="56.25">
      <c r="A2109" s="70"/>
      <c r="B2109" s="398" t="s">
        <v>1080</v>
      </c>
      <c r="C2109" s="401"/>
      <c r="D2109" s="266"/>
      <c r="E2109" s="23"/>
      <c r="F2109" s="46"/>
      <c r="G2109" s="46"/>
      <c r="H2109" s="46"/>
    </row>
    <row r="2110" spans="1:8" ht="45">
      <c r="A2110" s="63">
        <v>6</v>
      </c>
      <c r="B2110" s="390" t="s">
        <v>978</v>
      </c>
      <c r="C2110" s="405" t="s">
        <v>979</v>
      </c>
      <c r="D2110" s="392" t="s">
        <v>473</v>
      </c>
      <c r="E2110" s="393">
        <v>1</v>
      </c>
      <c r="F2110" s="394" t="s">
        <v>980</v>
      </c>
      <c r="G2110" s="395">
        <v>500</v>
      </c>
      <c r="H2110" s="395">
        <f>SUM(G2110*1.2)</f>
        <v>600</v>
      </c>
    </row>
    <row r="2111" spans="1:8">
      <c r="A2111" s="70"/>
      <c r="B2111" s="402"/>
      <c r="C2111" s="401"/>
      <c r="D2111" s="266"/>
      <c r="E2111" s="23"/>
      <c r="F2111" s="46"/>
      <c r="G2111" s="46"/>
      <c r="H2111" s="46"/>
    </row>
    <row r="2112" spans="1:8" ht="56.25">
      <c r="A2112" s="70"/>
      <c r="B2112" s="398" t="s">
        <v>1081</v>
      </c>
      <c r="C2112" s="401"/>
      <c r="D2112" s="266"/>
      <c r="E2112" s="23"/>
      <c r="F2112" s="46"/>
      <c r="G2112" s="46"/>
      <c r="H2112" s="46"/>
    </row>
    <row r="2113" spans="1:8" ht="45">
      <c r="A2113" s="63">
        <v>6</v>
      </c>
      <c r="B2113" s="390" t="s">
        <v>978</v>
      </c>
      <c r="C2113" s="405" t="s">
        <v>979</v>
      </c>
      <c r="D2113" s="392" t="s">
        <v>473</v>
      </c>
      <c r="E2113" s="393">
        <v>1</v>
      </c>
      <c r="F2113" s="394" t="s">
        <v>980</v>
      </c>
      <c r="G2113" s="395">
        <v>600</v>
      </c>
      <c r="H2113" s="395">
        <f>SUM(G2113*1.2)</f>
        <v>720</v>
      </c>
    </row>
    <row r="2114" spans="1:8">
      <c r="A2114" s="70"/>
      <c r="B2114" s="402"/>
      <c r="C2114" s="401"/>
      <c r="D2114" s="266"/>
      <c r="E2114" s="23"/>
      <c r="F2114" s="46"/>
      <c r="G2114" s="46"/>
      <c r="H2114" s="46"/>
    </row>
    <row r="2115" spans="1:8" ht="56.25">
      <c r="A2115" s="70"/>
      <c r="B2115" s="398" t="s">
        <v>1082</v>
      </c>
      <c r="C2115" s="401"/>
      <c r="D2115" s="266"/>
      <c r="E2115" s="23"/>
      <c r="F2115" s="46"/>
      <c r="G2115" s="46"/>
      <c r="H2115" s="46"/>
    </row>
    <row r="2116" spans="1:8" ht="45">
      <c r="A2116" s="63">
        <v>6</v>
      </c>
      <c r="B2116" s="390" t="s">
        <v>978</v>
      </c>
      <c r="C2116" s="405" t="s">
        <v>979</v>
      </c>
      <c r="D2116" s="392" t="s">
        <v>473</v>
      </c>
      <c r="E2116" s="393">
        <v>1</v>
      </c>
      <c r="F2116" s="394" t="s">
        <v>980</v>
      </c>
      <c r="G2116" s="395">
        <v>600</v>
      </c>
      <c r="H2116" s="395">
        <f>SUM(G2116*1.2)</f>
        <v>720</v>
      </c>
    </row>
    <row r="2117" spans="1:8">
      <c r="A2117" s="70"/>
      <c r="B2117" s="402"/>
      <c r="C2117" s="401"/>
      <c r="D2117" s="266"/>
      <c r="E2117" s="23"/>
      <c r="F2117" s="46"/>
      <c r="G2117" s="46"/>
      <c r="H2117" s="46"/>
    </row>
    <row r="2118" spans="1:8" ht="67.5">
      <c r="A2118" s="70"/>
      <c r="B2118" s="398" t="s">
        <v>1083</v>
      </c>
      <c r="C2118" s="401"/>
      <c r="D2118" s="266"/>
      <c r="E2118" s="23"/>
      <c r="F2118" s="46"/>
      <c r="G2118" s="46"/>
      <c r="H2118" s="46"/>
    </row>
    <row r="2119" spans="1:8" ht="45">
      <c r="A2119" s="63">
        <v>6</v>
      </c>
      <c r="B2119" s="390" t="s">
        <v>978</v>
      </c>
      <c r="C2119" s="405" t="s">
        <v>979</v>
      </c>
      <c r="D2119" s="392" t="s">
        <v>473</v>
      </c>
      <c r="E2119" s="393">
        <v>1</v>
      </c>
      <c r="F2119" s="394" t="s">
        <v>980</v>
      </c>
      <c r="G2119" s="395">
        <v>600</v>
      </c>
      <c r="H2119" s="395">
        <f>SUM(G2119*1.2)</f>
        <v>720</v>
      </c>
    </row>
    <row r="2120" spans="1:8">
      <c r="A2120" s="70"/>
      <c r="B2120" s="402"/>
      <c r="C2120" s="401"/>
      <c r="D2120" s="266"/>
      <c r="E2120" s="23"/>
      <c r="F2120" s="46"/>
      <c r="G2120" s="46"/>
      <c r="H2120" s="46"/>
    </row>
    <row r="2121" spans="1:8" ht="56.25">
      <c r="A2121" s="70"/>
      <c r="B2121" s="398" t="s">
        <v>1084</v>
      </c>
      <c r="C2121" s="401"/>
      <c r="D2121" s="266"/>
      <c r="E2121" s="23"/>
      <c r="F2121" s="46"/>
      <c r="G2121" s="46"/>
      <c r="H2121" s="46"/>
    </row>
    <row r="2122" spans="1:8" ht="45">
      <c r="A2122" s="63">
        <v>6</v>
      </c>
      <c r="B2122" s="390" t="s">
        <v>978</v>
      </c>
      <c r="C2122" s="405" t="s">
        <v>979</v>
      </c>
      <c r="D2122" s="392" t="s">
        <v>473</v>
      </c>
      <c r="E2122" s="393">
        <v>1</v>
      </c>
      <c r="F2122" s="394" t="s">
        <v>980</v>
      </c>
      <c r="G2122" s="395">
        <v>600</v>
      </c>
      <c r="H2122" s="395">
        <f>SUM(G2122*1.2)</f>
        <v>720</v>
      </c>
    </row>
    <row r="2123" spans="1:8">
      <c r="A2123" s="70"/>
      <c r="B2123" s="402"/>
      <c r="C2123" s="401"/>
      <c r="D2123" s="266"/>
      <c r="E2123" s="23"/>
      <c r="F2123" s="46"/>
      <c r="G2123" s="46"/>
      <c r="H2123" s="46"/>
    </row>
    <row r="2124" spans="1:8" ht="56.25">
      <c r="A2124" s="70"/>
      <c r="B2124" s="398" t="s">
        <v>1085</v>
      </c>
      <c r="C2124" s="401"/>
      <c r="D2124" s="266"/>
      <c r="E2124" s="23"/>
      <c r="F2124" s="46"/>
      <c r="G2124" s="46"/>
      <c r="H2124" s="46"/>
    </row>
    <row r="2125" spans="1:8" ht="45">
      <c r="A2125" s="63">
        <v>6</v>
      </c>
      <c r="B2125" s="390" t="s">
        <v>978</v>
      </c>
      <c r="C2125" s="405" t="s">
        <v>979</v>
      </c>
      <c r="D2125" s="392" t="s">
        <v>473</v>
      </c>
      <c r="E2125" s="393">
        <v>1</v>
      </c>
      <c r="F2125" s="394" t="s">
        <v>980</v>
      </c>
      <c r="G2125" s="395">
        <v>600</v>
      </c>
      <c r="H2125" s="395">
        <f>SUM(G2125*1.2)</f>
        <v>720</v>
      </c>
    </row>
    <row r="2126" spans="1:8">
      <c r="A2126" s="70"/>
      <c r="B2126" s="402"/>
      <c r="C2126" s="401"/>
      <c r="D2126" s="266"/>
      <c r="E2126" s="23"/>
      <c r="F2126" s="46"/>
      <c r="G2126" s="46"/>
      <c r="H2126" s="46"/>
    </row>
    <row r="2127" spans="1:8" ht="67.5">
      <c r="A2127" s="70"/>
      <c r="B2127" s="398" t="s">
        <v>1086</v>
      </c>
      <c r="C2127" s="401"/>
      <c r="D2127" s="266"/>
      <c r="E2127" s="23"/>
      <c r="F2127" s="46"/>
      <c r="G2127" s="46"/>
      <c r="H2127" s="46"/>
    </row>
    <row r="2128" spans="1:8" ht="45">
      <c r="A2128" s="63">
        <v>6</v>
      </c>
      <c r="B2128" s="390" t="s">
        <v>978</v>
      </c>
      <c r="C2128" s="405" t="s">
        <v>979</v>
      </c>
      <c r="D2128" s="392" t="s">
        <v>473</v>
      </c>
      <c r="E2128" s="393">
        <v>1</v>
      </c>
      <c r="F2128" s="394" t="s">
        <v>980</v>
      </c>
      <c r="G2128" s="395">
        <v>600</v>
      </c>
      <c r="H2128" s="395">
        <f>SUM(G2128*1.2)</f>
        <v>720</v>
      </c>
    </row>
    <row r="2129" spans="1:8">
      <c r="A2129" s="70"/>
      <c r="B2129" s="402"/>
      <c r="C2129" s="401"/>
      <c r="D2129" s="266"/>
      <c r="E2129" s="23"/>
      <c r="F2129" s="46"/>
      <c r="G2129" s="46"/>
      <c r="H2129" s="46"/>
    </row>
    <row r="2130" spans="1:8" ht="67.5">
      <c r="A2130" s="70"/>
      <c r="B2130" s="398" t="s">
        <v>1087</v>
      </c>
      <c r="C2130" s="401"/>
      <c r="D2130" s="266"/>
      <c r="E2130" s="23"/>
      <c r="F2130" s="46"/>
      <c r="G2130" s="46"/>
      <c r="H2130" s="46"/>
    </row>
    <row r="2131" spans="1:8" ht="45">
      <c r="A2131" s="63">
        <v>6</v>
      </c>
      <c r="B2131" s="390" t="s">
        <v>978</v>
      </c>
      <c r="C2131" s="405" t="s">
        <v>979</v>
      </c>
      <c r="D2131" s="392" t="s">
        <v>473</v>
      </c>
      <c r="E2131" s="393">
        <v>1</v>
      </c>
      <c r="F2131" s="394" t="s">
        <v>980</v>
      </c>
      <c r="G2131" s="395">
        <v>600</v>
      </c>
      <c r="H2131" s="395">
        <f>SUM(G2131*1.2)</f>
        <v>720</v>
      </c>
    </row>
    <row r="2132" spans="1:8">
      <c r="A2132" s="70"/>
      <c r="B2132" s="402"/>
      <c r="C2132" s="401"/>
      <c r="D2132" s="266"/>
      <c r="E2132" s="23"/>
      <c r="F2132" s="46"/>
      <c r="G2132" s="46"/>
      <c r="H2132" s="46"/>
    </row>
    <row r="2133" spans="1:8" ht="67.5">
      <c r="A2133" s="70"/>
      <c r="B2133" s="398" t="s">
        <v>1088</v>
      </c>
      <c r="C2133" s="401"/>
      <c r="D2133" s="266"/>
      <c r="E2133" s="23"/>
      <c r="F2133" s="46"/>
      <c r="G2133" s="46"/>
      <c r="H2133" s="46"/>
    </row>
    <row r="2134" spans="1:8" ht="45">
      <c r="A2134" s="63">
        <v>6</v>
      </c>
      <c r="B2134" s="390" t="s">
        <v>978</v>
      </c>
      <c r="C2134" s="405" t="s">
        <v>979</v>
      </c>
      <c r="D2134" s="392" t="s">
        <v>473</v>
      </c>
      <c r="E2134" s="393">
        <v>1</v>
      </c>
      <c r="F2134" s="394" t="s">
        <v>980</v>
      </c>
      <c r="G2134" s="395">
        <v>550</v>
      </c>
      <c r="H2134" s="395">
        <f>SUM(G2134*1.2)</f>
        <v>660</v>
      </c>
    </row>
    <row r="2135" spans="1:8">
      <c r="A2135" s="70"/>
      <c r="B2135" s="407"/>
      <c r="C2135" s="294"/>
      <c r="D2135" s="266"/>
      <c r="E2135" s="23"/>
      <c r="F2135" s="46"/>
      <c r="G2135" s="46"/>
      <c r="H2135" s="46"/>
    </row>
    <row r="2136" spans="1:8">
      <c r="A2136" s="70">
        <v>178</v>
      </c>
      <c r="B2136" s="408" t="s">
        <v>1089</v>
      </c>
      <c r="C2136" s="296"/>
      <c r="D2136" s="269" t="s">
        <v>473</v>
      </c>
      <c r="E2136" s="23">
        <v>10</v>
      </c>
      <c r="F2136" s="46"/>
      <c r="G2136" s="46"/>
      <c r="H2136" s="46"/>
    </row>
    <row r="2137" spans="1:8" ht="79.5">
      <c r="A2137" s="70"/>
      <c r="B2137" s="409" t="s">
        <v>1090</v>
      </c>
      <c r="C2137" s="410" t="s">
        <v>1002</v>
      </c>
      <c r="D2137" s="266"/>
      <c r="E2137" s="23"/>
      <c r="F2137" s="46"/>
      <c r="G2137" s="46"/>
      <c r="H2137" s="46"/>
    </row>
    <row r="2138" spans="1:8" ht="45">
      <c r="A2138" s="63">
        <v>6</v>
      </c>
      <c r="B2138" s="390" t="s">
        <v>978</v>
      </c>
      <c r="C2138" s="405" t="s">
        <v>979</v>
      </c>
      <c r="D2138" s="392" t="s">
        <v>986</v>
      </c>
      <c r="E2138" s="393">
        <v>1</v>
      </c>
      <c r="F2138" s="394" t="s">
        <v>980</v>
      </c>
      <c r="G2138" s="395">
        <v>500</v>
      </c>
      <c r="H2138" s="395">
        <f>SUM(G2138*1.2)</f>
        <v>600</v>
      </c>
    </row>
    <row r="2139" spans="1:8">
      <c r="A2139" s="70"/>
      <c r="B2139" s="410"/>
      <c r="C2139" s="410"/>
      <c r="D2139" s="266"/>
      <c r="E2139" s="23"/>
      <c r="F2139" s="46"/>
      <c r="G2139" s="46"/>
      <c r="H2139" s="46"/>
    </row>
    <row r="2140" spans="1:8" ht="57">
      <c r="A2140" s="70"/>
      <c r="B2140" s="409" t="s">
        <v>1091</v>
      </c>
      <c r="C2140" s="410"/>
      <c r="D2140" s="266"/>
      <c r="E2140" s="23"/>
      <c r="F2140" s="46"/>
      <c r="G2140" s="46"/>
      <c r="H2140" s="46"/>
    </row>
    <row r="2141" spans="1:8" ht="45">
      <c r="A2141" s="63">
        <v>6</v>
      </c>
      <c r="B2141" s="390" t="s">
        <v>978</v>
      </c>
      <c r="C2141" s="405" t="s">
        <v>979</v>
      </c>
      <c r="D2141" s="392" t="s">
        <v>986</v>
      </c>
      <c r="E2141" s="393">
        <v>1</v>
      </c>
      <c r="F2141" s="394" t="s">
        <v>980</v>
      </c>
      <c r="G2141" s="395">
        <v>500</v>
      </c>
      <c r="H2141" s="395">
        <f>SUM(G2141*1.2)</f>
        <v>600</v>
      </c>
    </row>
    <row r="2142" spans="1:8">
      <c r="A2142" s="70"/>
      <c r="B2142" s="411"/>
      <c r="C2142" s="410"/>
      <c r="D2142" s="179"/>
      <c r="E2142" s="23"/>
      <c r="F2142" s="46"/>
      <c r="G2142" s="46"/>
      <c r="H2142" s="46"/>
    </row>
    <row r="2143" spans="1:8">
      <c r="A2143" s="70">
        <v>179</v>
      </c>
      <c r="B2143" s="412" t="s">
        <v>1092</v>
      </c>
      <c r="C2143" s="410"/>
      <c r="D2143" s="269" t="s">
        <v>473</v>
      </c>
      <c r="E2143" s="23">
        <v>10</v>
      </c>
      <c r="F2143" s="46"/>
      <c r="G2143" s="46"/>
      <c r="H2143" s="46"/>
    </row>
    <row r="2144" spans="1:8" ht="45">
      <c r="A2144" s="70"/>
      <c r="B2144" s="413" t="s">
        <v>1093</v>
      </c>
      <c r="C2144" s="410"/>
      <c r="D2144" s="266"/>
      <c r="E2144" s="23"/>
      <c r="F2144" s="46"/>
      <c r="G2144" s="46"/>
      <c r="H2144" s="46"/>
    </row>
    <row r="2145" spans="1:8" ht="45">
      <c r="A2145" s="63">
        <v>6</v>
      </c>
      <c r="B2145" s="390" t="s">
        <v>978</v>
      </c>
      <c r="C2145" s="405" t="s">
        <v>983</v>
      </c>
      <c r="D2145" s="392" t="s">
        <v>986</v>
      </c>
      <c r="E2145" s="393">
        <v>1</v>
      </c>
      <c r="F2145" s="394" t="s">
        <v>980</v>
      </c>
      <c r="G2145" s="395">
        <v>50</v>
      </c>
      <c r="H2145" s="395">
        <f>SUM(G2145*1.2)</f>
        <v>60</v>
      </c>
    </row>
    <row r="2146" spans="1:8">
      <c r="A2146" s="70"/>
      <c r="B2146" s="414"/>
      <c r="C2146" s="410"/>
      <c r="D2146" s="266"/>
      <c r="E2146" s="23"/>
      <c r="F2146" s="46"/>
      <c r="G2146" s="46"/>
      <c r="H2146" s="46"/>
    </row>
    <row r="2147" spans="1:8" ht="45">
      <c r="A2147" s="70"/>
      <c r="B2147" s="413" t="s">
        <v>1094</v>
      </c>
      <c r="C2147" s="410"/>
      <c r="D2147" s="266"/>
      <c r="E2147" s="23"/>
      <c r="F2147" s="46"/>
      <c r="G2147" s="46"/>
      <c r="H2147" s="46"/>
    </row>
    <row r="2148" spans="1:8" ht="45">
      <c r="A2148" s="63">
        <v>6</v>
      </c>
      <c r="B2148" s="390" t="s">
        <v>978</v>
      </c>
      <c r="C2148" s="405" t="s">
        <v>983</v>
      </c>
      <c r="D2148" s="392" t="s">
        <v>986</v>
      </c>
      <c r="E2148" s="393">
        <v>1</v>
      </c>
      <c r="F2148" s="394" t="s">
        <v>980</v>
      </c>
      <c r="G2148" s="395">
        <v>50</v>
      </c>
      <c r="H2148" s="395">
        <f>SUM(G2148*1.2)</f>
        <v>60</v>
      </c>
    </row>
    <row r="2149" spans="1:8">
      <c r="A2149" s="70"/>
      <c r="B2149" s="414"/>
      <c r="C2149" s="410"/>
      <c r="D2149" s="266"/>
      <c r="E2149" s="23"/>
      <c r="F2149" s="46"/>
      <c r="G2149" s="46"/>
      <c r="H2149" s="46"/>
    </row>
    <row r="2150" spans="1:8" ht="45">
      <c r="A2150" s="70"/>
      <c r="B2150" s="413" t="s">
        <v>1095</v>
      </c>
      <c r="C2150" s="410"/>
      <c r="D2150" s="266"/>
      <c r="E2150" s="23"/>
      <c r="F2150" s="46"/>
      <c r="G2150" s="46"/>
      <c r="H2150" s="46"/>
    </row>
    <row r="2151" spans="1:8" ht="45">
      <c r="A2151" s="63">
        <v>6</v>
      </c>
      <c r="B2151" s="390" t="s">
        <v>978</v>
      </c>
      <c r="C2151" s="405" t="s">
        <v>983</v>
      </c>
      <c r="D2151" s="392" t="s">
        <v>986</v>
      </c>
      <c r="E2151" s="393">
        <v>1</v>
      </c>
      <c r="F2151" s="394" t="s">
        <v>980</v>
      </c>
      <c r="G2151" s="395">
        <v>50</v>
      </c>
      <c r="H2151" s="395">
        <f>SUM(G2151*1.2)</f>
        <v>60</v>
      </c>
    </row>
    <row r="2152" spans="1:8">
      <c r="A2152" s="70"/>
      <c r="B2152" s="414"/>
      <c r="C2152" s="410"/>
      <c r="D2152" s="266"/>
      <c r="E2152" s="23"/>
      <c r="F2152" s="46"/>
      <c r="G2152" s="46"/>
      <c r="H2152" s="46"/>
    </row>
    <row r="2153" spans="1:8">
      <c r="A2153" s="70">
        <v>180</v>
      </c>
      <c r="B2153" s="415" t="s">
        <v>1096</v>
      </c>
      <c r="C2153" s="410"/>
      <c r="D2153" s="269" t="s">
        <v>473</v>
      </c>
      <c r="E2153" s="23">
        <v>10</v>
      </c>
      <c r="F2153" s="46"/>
      <c r="G2153" s="46"/>
      <c r="H2153" s="46"/>
    </row>
    <row r="2154" spans="1:8" ht="45">
      <c r="A2154" s="70"/>
      <c r="B2154" s="413" t="s">
        <v>1097</v>
      </c>
      <c r="C2154" s="410"/>
      <c r="D2154" s="266"/>
      <c r="E2154" s="23"/>
      <c r="F2154" s="46"/>
      <c r="G2154" s="46"/>
      <c r="H2154" s="46"/>
    </row>
    <row r="2155" spans="1:8" ht="45">
      <c r="A2155" s="63">
        <v>6</v>
      </c>
      <c r="B2155" s="390" t="s">
        <v>978</v>
      </c>
      <c r="C2155" s="405" t="s">
        <v>983</v>
      </c>
      <c r="D2155" s="392" t="s">
        <v>986</v>
      </c>
      <c r="E2155" s="393">
        <v>1</v>
      </c>
      <c r="F2155" s="394" t="s">
        <v>980</v>
      </c>
      <c r="G2155" s="395">
        <v>75</v>
      </c>
      <c r="H2155" s="395">
        <f>SUM(G2155*1.2)</f>
        <v>90</v>
      </c>
    </row>
    <row r="2156" spans="1:8">
      <c r="A2156" s="70"/>
      <c r="B2156" s="414"/>
      <c r="C2156" s="410"/>
      <c r="D2156" s="266"/>
      <c r="E2156" s="23"/>
      <c r="F2156" s="46"/>
      <c r="G2156" s="46"/>
      <c r="H2156" s="46"/>
    </row>
    <row r="2157" spans="1:8" ht="45">
      <c r="A2157" s="70"/>
      <c r="B2157" s="413" t="s">
        <v>1098</v>
      </c>
      <c r="C2157" s="410"/>
      <c r="D2157" s="266"/>
      <c r="E2157" s="23"/>
      <c r="F2157" s="46"/>
      <c r="G2157" s="46"/>
      <c r="H2157" s="46"/>
    </row>
    <row r="2158" spans="1:8" ht="45">
      <c r="A2158" s="63">
        <v>6</v>
      </c>
      <c r="B2158" s="390" t="s">
        <v>978</v>
      </c>
      <c r="C2158" s="405" t="s">
        <v>983</v>
      </c>
      <c r="D2158" s="392" t="s">
        <v>986</v>
      </c>
      <c r="E2158" s="393">
        <v>1</v>
      </c>
      <c r="F2158" s="394" t="s">
        <v>980</v>
      </c>
      <c r="G2158" s="395">
        <v>75</v>
      </c>
      <c r="H2158" s="395">
        <f>SUM(G2158*1.2)</f>
        <v>90</v>
      </c>
    </row>
    <row r="2159" spans="1:8">
      <c r="A2159" s="70"/>
      <c r="B2159" s="414"/>
      <c r="C2159" s="410"/>
      <c r="D2159" s="266"/>
      <c r="E2159" s="23"/>
      <c r="F2159" s="46"/>
      <c r="G2159" s="46"/>
      <c r="H2159" s="46"/>
    </row>
    <row r="2160" spans="1:8" ht="45">
      <c r="A2160" s="70"/>
      <c r="B2160" s="413" t="s">
        <v>1099</v>
      </c>
      <c r="C2160" s="410"/>
      <c r="D2160" s="266"/>
      <c r="E2160" s="23"/>
      <c r="F2160" s="46"/>
      <c r="G2160" s="46"/>
      <c r="H2160" s="46"/>
    </row>
    <row r="2161" spans="1:8" ht="45">
      <c r="A2161" s="63">
        <v>6</v>
      </c>
      <c r="B2161" s="390" t="s">
        <v>978</v>
      </c>
      <c r="C2161" s="405" t="s">
        <v>983</v>
      </c>
      <c r="D2161" s="392" t="s">
        <v>986</v>
      </c>
      <c r="E2161" s="393">
        <v>1</v>
      </c>
      <c r="F2161" s="394" t="s">
        <v>980</v>
      </c>
      <c r="G2161" s="395">
        <v>75</v>
      </c>
      <c r="H2161" s="395">
        <f>SUM(G2161*1.2)</f>
        <v>90</v>
      </c>
    </row>
    <row r="2162" spans="1:8">
      <c r="A2162" s="70"/>
      <c r="B2162" s="414"/>
      <c r="C2162" s="410"/>
      <c r="D2162" s="266"/>
      <c r="E2162" s="23"/>
      <c r="F2162" s="46"/>
      <c r="G2162" s="46"/>
      <c r="H2162" s="46"/>
    </row>
    <row r="2163" spans="1:8" ht="45">
      <c r="A2163" s="70"/>
      <c r="B2163" s="413" t="s">
        <v>1100</v>
      </c>
      <c r="C2163" s="410"/>
      <c r="D2163" s="266"/>
      <c r="E2163" s="23"/>
      <c r="F2163" s="46"/>
      <c r="G2163" s="46"/>
      <c r="H2163" s="46"/>
    </row>
    <row r="2164" spans="1:8" ht="45">
      <c r="A2164" s="63">
        <v>6</v>
      </c>
      <c r="B2164" s="390" t="s">
        <v>978</v>
      </c>
      <c r="C2164" s="405" t="s">
        <v>983</v>
      </c>
      <c r="D2164" s="392" t="s">
        <v>986</v>
      </c>
      <c r="E2164" s="393">
        <v>1</v>
      </c>
      <c r="F2164" s="394" t="s">
        <v>980</v>
      </c>
      <c r="G2164" s="395">
        <v>75</v>
      </c>
      <c r="H2164" s="395">
        <f>SUM(G2164*1.2)</f>
        <v>90</v>
      </c>
    </row>
    <row r="2165" spans="1:8">
      <c r="A2165" s="70"/>
      <c r="B2165" s="414"/>
      <c r="C2165" s="410"/>
      <c r="D2165" s="266"/>
      <c r="E2165" s="23"/>
      <c r="F2165" s="46"/>
      <c r="G2165" s="46"/>
      <c r="H2165" s="46"/>
    </row>
    <row r="2166" spans="1:8" ht="45">
      <c r="A2166" s="70"/>
      <c r="B2166" s="413" t="s">
        <v>1101</v>
      </c>
      <c r="C2166" s="410"/>
      <c r="D2166" s="266"/>
      <c r="E2166" s="23"/>
      <c r="F2166" s="46"/>
      <c r="G2166" s="46"/>
      <c r="H2166" s="46"/>
    </row>
    <row r="2167" spans="1:8" ht="45">
      <c r="A2167" s="63">
        <v>6</v>
      </c>
      <c r="B2167" s="390" t="s">
        <v>978</v>
      </c>
      <c r="C2167" s="405" t="s">
        <v>983</v>
      </c>
      <c r="D2167" s="392" t="s">
        <v>986</v>
      </c>
      <c r="E2167" s="393">
        <v>1</v>
      </c>
      <c r="F2167" s="394" t="s">
        <v>980</v>
      </c>
      <c r="G2167" s="395">
        <v>75</v>
      </c>
      <c r="H2167" s="395">
        <f>SUM(G2167*1.2)</f>
        <v>90</v>
      </c>
    </row>
    <row r="2168" spans="1:8">
      <c r="A2168" s="70"/>
      <c r="B2168" s="414"/>
      <c r="C2168" s="410"/>
      <c r="D2168" s="266"/>
      <c r="E2168" s="23"/>
      <c r="F2168" s="46"/>
      <c r="G2168" s="46"/>
      <c r="H2168" s="46"/>
    </row>
    <row r="2169" spans="1:8">
      <c r="A2169" s="70">
        <v>181</v>
      </c>
      <c r="B2169" s="415" t="s">
        <v>1102</v>
      </c>
      <c r="C2169" s="410"/>
      <c r="D2169" s="269" t="s">
        <v>473</v>
      </c>
      <c r="E2169" s="23">
        <v>10</v>
      </c>
      <c r="F2169" s="46"/>
      <c r="G2169" s="46"/>
      <c r="H2169" s="46"/>
    </row>
    <row r="2170" spans="1:8" ht="45">
      <c r="A2170" s="242"/>
      <c r="B2170" s="413" t="s">
        <v>1103</v>
      </c>
      <c r="C2170" s="410"/>
      <c r="D2170" s="266"/>
      <c r="E2170" s="23"/>
      <c r="F2170" s="46"/>
      <c r="G2170" s="46"/>
      <c r="H2170" s="46"/>
    </row>
    <row r="2171" spans="1:8" ht="45">
      <c r="A2171" s="63">
        <v>6</v>
      </c>
      <c r="B2171" s="390" t="s">
        <v>978</v>
      </c>
      <c r="C2171" s="405" t="s">
        <v>983</v>
      </c>
      <c r="D2171" s="392" t="s">
        <v>986</v>
      </c>
      <c r="E2171" s="393">
        <v>1</v>
      </c>
      <c r="F2171" s="394" t="s">
        <v>980</v>
      </c>
      <c r="G2171" s="395">
        <v>90</v>
      </c>
      <c r="H2171" s="395">
        <f>SUM(G2171*1.2)</f>
        <v>108</v>
      </c>
    </row>
    <row r="2172" spans="1:8">
      <c r="A2172" s="70"/>
      <c r="B2172" s="416"/>
      <c r="C2172" s="410"/>
      <c r="D2172" s="266"/>
      <c r="E2172" s="23"/>
      <c r="F2172" s="46"/>
      <c r="G2172" s="46"/>
      <c r="H2172" s="46"/>
    </row>
    <row r="2173" spans="1:8">
      <c r="A2173" s="70">
        <v>182</v>
      </c>
      <c r="B2173" s="415" t="s">
        <v>1104</v>
      </c>
      <c r="C2173" s="410"/>
      <c r="D2173" s="269" t="s">
        <v>473</v>
      </c>
      <c r="E2173" s="23">
        <v>10</v>
      </c>
      <c r="F2173" s="46"/>
      <c r="G2173" s="46"/>
      <c r="H2173" s="46"/>
    </row>
    <row r="2174" spans="1:8" ht="45">
      <c r="A2174" s="70"/>
      <c r="B2174" s="413" t="s">
        <v>1105</v>
      </c>
      <c r="C2174" s="410"/>
      <c r="D2174" s="266"/>
      <c r="E2174" s="23"/>
      <c r="F2174" s="46"/>
      <c r="G2174" s="46"/>
      <c r="H2174" s="46"/>
    </row>
    <row r="2175" spans="1:8" ht="45">
      <c r="A2175" s="63">
        <v>6</v>
      </c>
      <c r="B2175" s="390" t="s">
        <v>978</v>
      </c>
      <c r="C2175" s="405" t="s">
        <v>983</v>
      </c>
      <c r="D2175" s="392" t="s">
        <v>986</v>
      </c>
      <c r="E2175" s="393">
        <v>1</v>
      </c>
      <c r="F2175" s="394" t="s">
        <v>980</v>
      </c>
      <c r="G2175" s="395">
        <v>150</v>
      </c>
      <c r="H2175" s="395">
        <f>SUM(G2175*1.2)</f>
        <v>180</v>
      </c>
    </row>
    <row r="2176" spans="1:8">
      <c r="A2176" s="70"/>
      <c r="B2176" s="414"/>
      <c r="C2176" s="410"/>
      <c r="D2176" s="266"/>
      <c r="E2176" s="23"/>
      <c r="F2176" s="46"/>
      <c r="G2176" s="46"/>
      <c r="H2176" s="46"/>
    </row>
    <row r="2177" spans="1:8" ht="45">
      <c r="A2177" s="70"/>
      <c r="B2177" s="413" t="s">
        <v>1106</v>
      </c>
      <c r="C2177" s="410"/>
      <c r="D2177" s="266"/>
      <c r="E2177" s="23"/>
      <c r="F2177" s="46"/>
      <c r="G2177" s="46"/>
      <c r="H2177" s="46"/>
    </row>
    <row r="2178" spans="1:8" ht="45">
      <c r="A2178" s="63">
        <v>6</v>
      </c>
      <c r="B2178" s="390" t="s">
        <v>978</v>
      </c>
      <c r="C2178" s="405" t="s">
        <v>983</v>
      </c>
      <c r="D2178" s="392" t="s">
        <v>986</v>
      </c>
      <c r="E2178" s="393">
        <v>1</v>
      </c>
      <c r="F2178" s="394" t="s">
        <v>980</v>
      </c>
      <c r="G2178" s="395">
        <v>200</v>
      </c>
      <c r="H2178" s="395">
        <f>SUM(G2178*1.2)</f>
        <v>240</v>
      </c>
    </row>
    <row r="2179" spans="1:8">
      <c r="A2179" s="70"/>
      <c r="B2179" s="414"/>
      <c r="C2179" s="410"/>
      <c r="D2179" s="266"/>
      <c r="E2179" s="23"/>
      <c r="F2179" s="46"/>
      <c r="G2179" s="46"/>
      <c r="H2179" s="46"/>
    </row>
    <row r="2180" spans="1:8" ht="45">
      <c r="A2180" s="70"/>
      <c r="B2180" s="413" t="s">
        <v>1107</v>
      </c>
      <c r="C2180" s="410"/>
      <c r="D2180" s="266"/>
      <c r="E2180" s="23"/>
      <c r="F2180" s="46"/>
      <c r="G2180" s="46"/>
      <c r="H2180" s="46"/>
    </row>
    <row r="2181" spans="1:8" ht="45">
      <c r="A2181" s="63">
        <v>6</v>
      </c>
      <c r="B2181" s="390" t="s">
        <v>978</v>
      </c>
      <c r="C2181" s="405" t="s">
        <v>983</v>
      </c>
      <c r="D2181" s="392" t="s">
        <v>986</v>
      </c>
      <c r="E2181" s="393">
        <v>1</v>
      </c>
      <c r="F2181" s="394" t="s">
        <v>980</v>
      </c>
      <c r="G2181" s="395">
        <v>180</v>
      </c>
      <c r="H2181" s="395">
        <f>SUM(G2181*1.2)</f>
        <v>216</v>
      </c>
    </row>
    <row r="2182" spans="1:8">
      <c r="A2182" s="70"/>
      <c r="B2182" s="414"/>
      <c r="C2182" s="410"/>
      <c r="D2182" s="266"/>
      <c r="E2182" s="23"/>
      <c r="F2182" s="46"/>
      <c r="G2182" s="46"/>
      <c r="H2182" s="46"/>
    </row>
    <row r="2183" spans="1:8" ht="56.25">
      <c r="A2183" s="70"/>
      <c r="B2183" s="413" t="s">
        <v>1108</v>
      </c>
      <c r="C2183" s="410"/>
      <c r="D2183" s="266"/>
      <c r="E2183" s="23"/>
      <c r="F2183" s="46"/>
      <c r="G2183" s="46"/>
      <c r="H2183" s="46"/>
    </row>
    <row r="2184" spans="1:8" ht="45">
      <c r="A2184" s="63">
        <v>6</v>
      </c>
      <c r="B2184" s="390" t="s">
        <v>978</v>
      </c>
      <c r="C2184" s="405" t="s">
        <v>983</v>
      </c>
      <c r="D2184" s="392" t="s">
        <v>986</v>
      </c>
      <c r="E2184" s="393">
        <v>1</v>
      </c>
      <c r="F2184" s="394" t="s">
        <v>980</v>
      </c>
      <c r="G2184" s="395">
        <v>300</v>
      </c>
      <c r="H2184" s="395">
        <f>SUM(G2184*1.2)</f>
        <v>360</v>
      </c>
    </row>
    <row r="2185" spans="1:8">
      <c r="A2185" s="70"/>
      <c r="B2185" s="414"/>
      <c r="C2185" s="410"/>
      <c r="D2185" s="266"/>
      <c r="E2185" s="23"/>
      <c r="F2185" s="46"/>
      <c r="G2185" s="46"/>
      <c r="H2185" s="46"/>
    </row>
    <row r="2186" spans="1:8" ht="78.75">
      <c r="A2186" s="70"/>
      <c r="B2186" s="413" t="s">
        <v>1109</v>
      </c>
      <c r="C2186" s="410"/>
      <c r="D2186" s="266"/>
      <c r="E2186" s="23"/>
      <c r="F2186" s="46"/>
      <c r="G2186" s="46"/>
      <c r="H2186" s="46"/>
    </row>
    <row r="2187" spans="1:8" ht="33.75">
      <c r="A2187" s="63">
        <v>6</v>
      </c>
      <c r="B2187" s="390" t="s">
        <v>978</v>
      </c>
      <c r="C2187" s="417" t="s">
        <v>1110</v>
      </c>
      <c r="D2187" s="392" t="s">
        <v>986</v>
      </c>
      <c r="E2187" s="393">
        <v>1</v>
      </c>
      <c r="F2187" s="394" t="s">
        <v>1111</v>
      </c>
      <c r="G2187" s="395">
        <v>220</v>
      </c>
      <c r="H2187" s="395">
        <f>SUM(G2187*1.2)</f>
        <v>264</v>
      </c>
    </row>
    <row r="2188" spans="1:8">
      <c r="A2188" s="70"/>
      <c r="B2188" s="414"/>
      <c r="C2188" s="410"/>
      <c r="D2188" s="266"/>
      <c r="E2188" s="23"/>
      <c r="F2188" s="46"/>
      <c r="G2188" s="46"/>
      <c r="H2188" s="46"/>
    </row>
    <row r="2189" spans="1:8" ht="33.75">
      <c r="A2189" s="70"/>
      <c r="B2189" s="413" t="s">
        <v>1112</v>
      </c>
      <c r="C2189" s="410"/>
      <c r="D2189" s="266"/>
      <c r="E2189" s="23"/>
      <c r="F2189" s="46"/>
      <c r="G2189" s="46"/>
      <c r="H2189" s="46"/>
    </row>
    <row r="2190" spans="1:8" ht="33.75">
      <c r="A2190" s="63">
        <v>6</v>
      </c>
      <c r="B2190" s="390" t="s">
        <v>978</v>
      </c>
      <c r="C2190" s="417" t="s">
        <v>1110</v>
      </c>
      <c r="D2190" s="392" t="s">
        <v>986</v>
      </c>
      <c r="E2190" s="393">
        <v>1</v>
      </c>
      <c r="F2190" s="394" t="s">
        <v>1111</v>
      </c>
      <c r="G2190" s="395">
        <v>500</v>
      </c>
      <c r="H2190" s="395">
        <f>SUM(G2190*1.2)</f>
        <v>600</v>
      </c>
    </row>
    <row r="2191" spans="1:8">
      <c r="A2191" s="70"/>
      <c r="B2191" s="414"/>
      <c r="C2191" s="410"/>
      <c r="D2191" s="266"/>
      <c r="E2191" s="23"/>
      <c r="F2191" s="46"/>
      <c r="G2191" s="46"/>
      <c r="H2191" s="46"/>
    </row>
    <row r="2192" spans="1:8" ht="33.75">
      <c r="A2192" s="70"/>
      <c r="B2192" s="413" t="s">
        <v>1113</v>
      </c>
      <c r="C2192" s="410"/>
      <c r="D2192" s="266"/>
      <c r="E2192" s="23"/>
      <c r="F2192" s="46"/>
      <c r="G2192" s="46"/>
      <c r="H2192" s="46"/>
    </row>
    <row r="2193" spans="1:8" ht="33.75">
      <c r="A2193" s="63">
        <v>6</v>
      </c>
      <c r="B2193" s="390" t="s">
        <v>978</v>
      </c>
      <c r="C2193" s="417" t="s">
        <v>1110</v>
      </c>
      <c r="D2193" s="392" t="s">
        <v>986</v>
      </c>
      <c r="E2193" s="393">
        <v>1</v>
      </c>
      <c r="F2193" s="394" t="s">
        <v>1111</v>
      </c>
      <c r="G2193" s="395">
        <v>300</v>
      </c>
      <c r="H2193" s="395">
        <f>SUM(G2193*1.2)</f>
        <v>360</v>
      </c>
    </row>
    <row r="2194" spans="1:8">
      <c r="A2194" s="70"/>
      <c r="B2194" s="414"/>
      <c r="C2194" s="410"/>
      <c r="D2194" s="266"/>
      <c r="E2194" s="23"/>
      <c r="F2194" s="46"/>
      <c r="G2194" s="46"/>
      <c r="H2194" s="46"/>
    </row>
    <row r="2195" spans="1:8" ht="33.75">
      <c r="A2195" s="70"/>
      <c r="B2195" s="413" t="s">
        <v>1114</v>
      </c>
      <c r="C2195" s="410"/>
      <c r="D2195" s="266"/>
      <c r="E2195" s="23"/>
      <c r="F2195" s="46"/>
      <c r="G2195" s="46"/>
      <c r="H2195" s="46"/>
    </row>
    <row r="2196" spans="1:8" ht="33.75">
      <c r="A2196" s="63">
        <v>6</v>
      </c>
      <c r="B2196" s="390" t="s">
        <v>978</v>
      </c>
      <c r="C2196" s="417" t="s">
        <v>1110</v>
      </c>
      <c r="D2196" s="392" t="s">
        <v>986</v>
      </c>
      <c r="E2196" s="393">
        <v>1</v>
      </c>
      <c r="F2196" s="394" t="s">
        <v>1111</v>
      </c>
      <c r="G2196" s="395">
        <v>300</v>
      </c>
      <c r="H2196" s="395">
        <f>SUM(G2196*1.2)</f>
        <v>360</v>
      </c>
    </row>
    <row r="2197" spans="1:8">
      <c r="A2197" s="70"/>
      <c r="B2197" s="414"/>
      <c r="C2197" s="410"/>
      <c r="D2197" s="266"/>
      <c r="E2197" s="23"/>
      <c r="F2197" s="46"/>
      <c r="G2197" s="46"/>
      <c r="H2197" s="46"/>
    </row>
    <row r="2198" spans="1:8" ht="22.5">
      <c r="A2198" s="70"/>
      <c r="B2198" s="413" t="s">
        <v>1115</v>
      </c>
      <c r="C2198" s="410"/>
      <c r="D2198" s="266"/>
      <c r="E2198" s="23"/>
      <c r="F2198" s="46"/>
      <c r="G2198" s="46"/>
      <c r="H2198" s="46"/>
    </row>
    <row r="2199" spans="1:8" ht="33.75">
      <c r="A2199" s="63">
        <v>6</v>
      </c>
      <c r="B2199" s="390" t="s">
        <v>978</v>
      </c>
      <c r="C2199" s="417" t="s">
        <v>1110</v>
      </c>
      <c r="D2199" s="392" t="s">
        <v>986</v>
      </c>
      <c r="E2199" s="393">
        <v>1</v>
      </c>
      <c r="F2199" s="394" t="s">
        <v>1111</v>
      </c>
      <c r="G2199" s="395">
        <v>600</v>
      </c>
      <c r="H2199" s="395">
        <f>SUM(G2199*1.2)</f>
        <v>720</v>
      </c>
    </row>
    <row r="2200" spans="1:8">
      <c r="A2200" s="70"/>
      <c r="B2200" s="414"/>
      <c r="C2200" s="410"/>
      <c r="D2200" s="266"/>
      <c r="E2200" s="23"/>
      <c r="F2200" s="46"/>
      <c r="G2200" s="46"/>
      <c r="H2200" s="46"/>
    </row>
    <row r="2201" spans="1:8" ht="22.5">
      <c r="A2201" s="70"/>
      <c r="B2201" s="413" t="s">
        <v>1116</v>
      </c>
      <c r="C2201" s="410"/>
      <c r="D2201" s="266"/>
      <c r="E2201" s="23"/>
      <c r="F2201" s="46"/>
      <c r="G2201" s="46"/>
      <c r="H2201" s="46"/>
    </row>
    <row r="2202" spans="1:8" ht="45">
      <c r="A2202" s="63">
        <v>6</v>
      </c>
      <c r="B2202" s="390" t="s">
        <v>978</v>
      </c>
      <c r="C2202" s="417" t="s">
        <v>1110</v>
      </c>
      <c r="D2202" s="392" t="s">
        <v>986</v>
      </c>
      <c r="E2202" s="393">
        <v>1</v>
      </c>
      <c r="F2202" s="394" t="s">
        <v>1117</v>
      </c>
      <c r="G2202" s="395">
        <v>400</v>
      </c>
      <c r="H2202" s="395">
        <f>SUM(G2202*1.2)</f>
        <v>480</v>
      </c>
    </row>
    <row r="2203" spans="1:8">
      <c r="A2203" s="70"/>
      <c r="B2203" s="414"/>
      <c r="C2203" s="410"/>
      <c r="D2203" s="266"/>
      <c r="E2203" s="23"/>
      <c r="F2203" s="46"/>
      <c r="G2203" s="46"/>
      <c r="H2203" s="46"/>
    </row>
    <row r="2204" spans="1:8" ht="45">
      <c r="A2204" s="70"/>
      <c r="B2204" s="413" t="s">
        <v>1118</v>
      </c>
      <c r="C2204" s="418"/>
      <c r="D2204" s="266"/>
      <c r="E2204" s="23"/>
      <c r="F2204" s="46"/>
      <c r="G2204" s="46"/>
      <c r="H2204" s="46"/>
    </row>
    <row r="2205" spans="1:8" ht="33.75">
      <c r="A2205" s="63">
        <v>6</v>
      </c>
      <c r="B2205" s="390" t="s">
        <v>978</v>
      </c>
      <c r="C2205" s="417" t="s">
        <v>1110</v>
      </c>
      <c r="D2205" s="392" t="s">
        <v>986</v>
      </c>
      <c r="E2205" s="393">
        <v>1</v>
      </c>
      <c r="F2205" s="394" t="s">
        <v>1111</v>
      </c>
      <c r="G2205" s="395">
        <v>1500</v>
      </c>
      <c r="H2205" s="395">
        <f>SUM(G2205*1.2)</f>
        <v>1800</v>
      </c>
    </row>
    <row r="2206" spans="1:8">
      <c r="A2206" s="70"/>
      <c r="B2206" s="414"/>
      <c r="C2206" s="418"/>
      <c r="D2206" s="266"/>
      <c r="E2206" s="23"/>
      <c r="F2206" s="46"/>
      <c r="G2206" s="46"/>
      <c r="H2206" s="46"/>
    </row>
    <row r="2207" spans="1:8" ht="33.75">
      <c r="A2207" s="70"/>
      <c r="B2207" s="413" t="s">
        <v>1119</v>
      </c>
      <c r="C2207" s="418"/>
      <c r="D2207" s="266"/>
      <c r="E2207" s="23"/>
      <c r="F2207" s="46"/>
      <c r="G2207" s="46"/>
      <c r="H2207" s="46"/>
    </row>
    <row r="2208" spans="1:8" ht="33.75">
      <c r="A2208" s="63">
        <v>6</v>
      </c>
      <c r="B2208" s="390" t="s">
        <v>978</v>
      </c>
      <c r="C2208" s="419" t="s">
        <v>1120</v>
      </c>
      <c r="D2208" s="392" t="s">
        <v>986</v>
      </c>
      <c r="E2208" s="393">
        <v>1</v>
      </c>
      <c r="F2208" s="394" t="s">
        <v>1111</v>
      </c>
      <c r="G2208" s="395">
        <v>500</v>
      </c>
      <c r="H2208" s="395">
        <f>SUM(G2208*1.2)</f>
        <v>600</v>
      </c>
    </row>
    <row r="2209" spans="1:8">
      <c r="A2209" s="70"/>
      <c r="B2209" s="414"/>
      <c r="C2209" s="418"/>
      <c r="D2209" s="266"/>
      <c r="E2209" s="23"/>
      <c r="F2209" s="46"/>
      <c r="G2209" s="46"/>
      <c r="H2209" s="46"/>
    </row>
    <row r="2210" spans="1:8" ht="22.5">
      <c r="A2210" s="70"/>
      <c r="B2210" s="413" t="s">
        <v>1121</v>
      </c>
      <c r="C2210" s="418"/>
      <c r="D2210" s="266"/>
      <c r="E2210" s="23"/>
      <c r="F2210" s="46"/>
      <c r="G2210" s="46"/>
      <c r="H2210" s="46"/>
    </row>
    <row r="2211" spans="1:8" ht="45">
      <c r="A2211" s="70">
        <v>6</v>
      </c>
      <c r="B2211" s="400" t="s">
        <v>978</v>
      </c>
      <c r="C2211" s="419" t="s">
        <v>1122</v>
      </c>
      <c r="D2211" s="392" t="s">
        <v>986</v>
      </c>
      <c r="E2211" s="393">
        <v>1</v>
      </c>
      <c r="F2211" s="394" t="s">
        <v>980</v>
      </c>
      <c r="G2211" s="395">
        <v>600</v>
      </c>
      <c r="H2211" s="395">
        <f>SUM(G2211*1.2)</f>
        <v>720</v>
      </c>
    </row>
    <row r="2212" spans="1:8">
      <c r="A2212" s="70"/>
      <c r="B2212" s="414"/>
      <c r="C2212" s="418"/>
      <c r="D2212" s="266"/>
      <c r="E2212" s="23"/>
      <c r="F2212" s="46"/>
      <c r="G2212" s="46"/>
      <c r="H2212" s="46"/>
    </row>
    <row r="2213" spans="1:8" ht="22.5">
      <c r="A2213" s="70"/>
      <c r="B2213" s="414" t="s">
        <v>1123</v>
      </c>
      <c r="C2213" s="418"/>
      <c r="D2213" s="266"/>
      <c r="E2213" s="23"/>
      <c r="F2213" s="46"/>
      <c r="G2213" s="46"/>
      <c r="H2213" s="46"/>
    </row>
    <row r="2214" spans="1:8" ht="45">
      <c r="A2214" s="63">
        <v>6</v>
      </c>
      <c r="B2214" s="390" t="s">
        <v>978</v>
      </c>
      <c r="C2214" s="419" t="s">
        <v>979</v>
      </c>
      <c r="D2214" s="392" t="s">
        <v>986</v>
      </c>
      <c r="E2214" s="393">
        <v>1</v>
      </c>
      <c r="F2214" s="394" t="s">
        <v>980</v>
      </c>
      <c r="G2214" s="395">
        <v>100</v>
      </c>
      <c r="H2214" s="395">
        <f>SUM(G2214*1.2)</f>
        <v>120</v>
      </c>
    </row>
    <row r="2215" spans="1:8">
      <c r="A2215" s="70"/>
      <c r="B2215" s="414"/>
      <c r="C2215" s="418"/>
      <c r="D2215" s="266"/>
      <c r="E2215" s="23"/>
      <c r="F2215" s="46"/>
      <c r="G2215" s="46"/>
      <c r="H2215" s="46"/>
    </row>
    <row r="2216" spans="1:8">
      <c r="A2216" s="70">
        <v>183</v>
      </c>
      <c r="B2216" s="420" t="s">
        <v>1124</v>
      </c>
      <c r="C2216" s="418"/>
      <c r="D2216" s="269" t="s">
        <v>473</v>
      </c>
      <c r="E2216" s="23">
        <v>10</v>
      </c>
      <c r="F2216" s="46"/>
      <c r="G2216" s="46"/>
      <c r="H2216" s="46"/>
    </row>
    <row r="2217" spans="1:8" ht="57">
      <c r="A2217" s="70"/>
      <c r="B2217" s="421" t="s">
        <v>1125</v>
      </c>
      <c r="C2217" s="311"/>
      <c r="D2217" s="266"/>
      <c r="E2217" s="23"/>
      <c r="F2217" s="46"/>
      <c r="G2217" s="46"/>
      <c r="H2217" s="46"/>
    </row>
    <row r="2218" spans="1:8">
      <c r="A2218" s="63">
        <v>9</v>
      </c>
      <c r="B2218" s="422" t="s">
        <v>1126</v>
      </c>
      <c r="C2218" s="305" t="s">
        <v>1127</v>
      </c>
      <c r="D2218" s="423"/>
      <c r="E2218" s="23"/>
      <c r="F2218" s="23" t="s">
        <v>473</v>
      </c>
      <c r="G2218" s="23">
        <v>1450</v>
      </c>
      <c r="H2218" s="23">
        <v>1450</v>
      </c>
    </row>
    <row r="2219" spans="1:8">
      <c r="A2219" s="70"/>
      <c r="B2219" s="422"/>
      <c r="C2219" s="311"/>
      <c r="D2219" s="266"/>
      <c r="E2219" s="23"/>
      <c r="F2219" s="46"/>
      <c r="G2219" s="46"/>
      <c r="H2219" s="46"/>
    </row>
    <row r="2220" spans="1:8" ht="45">
      <c r="A2220" s="70"/>
      <c r="B2220" s="424" t="s">
        <v>1128</v>
      </c>
      <c r="C2220" s="311"/>
      <c r="D2220" s="266"/>
      <c r="E2220" s="23"/>
      <c r="F2220" s="46"/>
      <c r="G2220" s="46"/>
      <c r="H2220" s="46"/>
    </row>
    <row r="2221" spans="1:8">
      <c r="A2221" s="63">
        <v>9</v>
      </c>
      <c r="B2221" s="422" t="s">
        <v>1126</v>
      </c>
      <c r="C2221" s="305" t="s">
        <v>1127</v>
      </c>
      <c r="D2221" s="423"/>
      <c r="E2221" s="23"/>
      <c r="F2221" s="23" t="s">
        <v>473</v>
      </c>
      <c r="G2221" s="23">
        <v>1450</v>
      </c>
      <c r="H2221" s="23">
        <v>1450</v>
      </c>
    </row>
    <row r="2222" spans="1:8">
      <c r="A2222" s="70"/>
      <c r="B2222" s="425"/>
      <c r="C2222" s="311"/>
      <c r="D2222" s="266"/>
      <c r="E2222" s="23"/>
      <c r="F2222" s="46"/>
      <c r="G2222" s="46"/>
      <c r="H2222" s="46"/>
    </row>
    <row r="2223" spans="1:8" ht="45.75">
      <c r="A2223" s="70"/>
      <c r="B2223" s="421" t="s">
        <v>1129</v>
      </c>
      <c r="C2223" s="311"/>
      <c r="D2223" s="266"/>
      <c r="E2223" s="23"/>
      <c r="F2223" s="46"/>
      <c r="G2223" s="46"/>
      <c r="H2223" s="46"/>
    </row>
    <row r="2224" spans="1:8">
      <c r="A2224" s="63">
        <v>9</v>
      </c>
      <c r="B2224" s="422" t="s">
        <v>1126</v>
      </c>
      <c r="C2224" s="305" t="s">
        <v>1127</v>
      </c>
      <c r="D2224" s="423"/>
      <c r="E2224" s="23"/>
      <c r="F2224" s="23" t="s">
        <v>473</v>
      </c>
      <c r="G2224" s="23">
        <v>1300</v>
      </c>
      <c r="H2224" s="23">
        <v>1300</v>
      </c>
    </row>
    <row r="2225" spans="1:8">
      <c r="A2225" s="70"/>
      <c r="B2225" s="422"/>
      <c r="C2225" s="311"/>
      <c r="D2225" s="266"/>
      <c r="E2225" s="23"/>
      <c r="F2225" s="46"/>
      <c r="G2225" s="46"/>
      <c r="H2225" s="46"/>
    </row>
    <row r="2226" spans="1:8" ht="57">
      <c r="A2226" s="70"/>
      <c r="B2226" s="421" t="s">
        <v>1130</v>
      </c>
      <c r="C2226" s="311"/>
      <c r="D2226" s="266"/>
      <c r="E2226" s="23"/>
      <c r="F2226" s="46"/>
      <c r="G2226" s="46"/>
      <c r="H2226" s="46"/>
    </row>
    <row r="2227" spans="1:8">
      <c r="A2227" s="63">
        <v>9</v>
      </c>
      <c r="B2227" s="422" t="s">
        <v>1126</v>
      </c>
      <c r="C2227" s="305" t="s">
        <v>1127</v>
      </c>
      <c r="D2227" s="423"/>
      <c r="E2227" s="23"/>
      <c r="F2227" s="23" t="s">
        <v>473</v>
      </c>
      <c r="G2227" s="23">
        <v>1300</v>
      </c>
      <c r="H2227" s="23">
        <v>1300</v>
      </c>
    </row>
    <row r="2228" spans="1:8">
      <c r="A2228" s="70"/>
      <c r="B2228" s="422"/>
      <c r="C2228" s="311"/>
      <c r="D2228" s="266"/>
      <c r="E2228" s="23"/>
      <c r="F2228" s="46"/>
      <c r="G2228" s="46"/>
      <c r="H2228" s="46"/>
    </row>
    <row r="2229" spans="1:8" ht="57">
      <c r="A2229" s="70"/>
      <c r="B2229" s="421" t="s">
        <v>1131</v>
      </c>
      <c r="C2229" s="311"/>
      <c r="D2229" s="266"/>
      <c r="E2229" s="23"/>
      <c r="F2229" s="46"/>
      <c r="G2229" s="46"/>
      <c r="H2229" s="46"/>
    </row>
    <row r="2230" spans="1:8">
      <c r="A2230" s="63">
        <v>9</v>
      </c>
      <c r="B2230" s="422" t="s">
        <v>1126</v>
      </c>
      <c r="C2230" s="305" t="s">
        <v>1127</v>
      </c>
      <c r="D2230" s="423"/>
      <c r="E2230" s="23"/>
      <c r="F2230" s="23" t="s">
        <v>473</v>
      </c>
      <c r="G2230" s="23">
        <v>1300</v>
      </c>
      <c r="H2230" s="23">
        <v>1300</v>
      </c>
    </row>
    <row r="2231" spans="1:8">
      <c r="A2231" s="70"/>
      <c r="B2231" s="422"/>
      <c r="C2231" s="311"/>
      <c r="D2231" s="266"/>
      <c r="E2231" s="23"/>
      <c r="F2231" s="46"/>
      <c r="G2231" s="46"/>
      <c r="H2231" s="46"/>
    </row>
    <row r="2232" spans="1:8" ht="45.75">
      <c r="A2232" s="70"/>
      <c r="B2232" s="421" t="s">
        <v>1132</v>
      </c>
      <c r="C2232" s="311"/>
      <c r="D2232" s="266"/>
      <c r="E2232" s="23"/>
      <c r="F2232" s="46"/>
      <c r="G2232" s="46"/>
      <c r="H2232" s="46"/>
    </row>
    <row r="2233" spans="1:8">
      <c r="A2233" s="63">
        <v>9</v>
      </c>
      <c r="B2233" s="422" t="s">
        <v>1126</v>
      </c>
      <c r="C2233" s="305" t="s">
        <v>1127</v>
      </c>
      <c r="D2233" s="423"/>
      <c r="E2233" s="23"/>
      <c r="F2233" s="23" t="s">
        <v>473</v>
      </c>
      <c r="G2233" s="23">
        <v>1300</v>
      </c>
      <c r="H2233" s="23">
        <v>1300</v>
      </c>
    </row>
    <row r="2234" spans="1:8">
      <c r="A2234" s="70"/>
      <c r="B2234" s="422"/>
      <c r="C2234" s="311"/>
      <c r="D2234" s="266"/>
      <c r="E2234" s="23"/>
      <c r="F2234" s="46"/>
      <c r="G2234" s="46"/>
      <c r="H2234" s="46"/>
    </row>
    <row r="2235" spans="1:8" ht="45.75">
      <c r="A2235" s="70"/>
      <c r="B2235" s="421" t="s">
        <v>1133</v>
      </c>
      <c r="C2235" s="311"/>
      <c r="D2235" s="266"/>
      <c r="E2235" s="23"/>
      <c r="F2235" s="46"/>
      <c r="G2235" s="46"/>
      <c r="H2235" s="46"/>
    </row>
    <row r="2236" spans="1:8">
      <c r="A2236" s="63">
        <v>9</v>
      </c>
      <c r="B2236" s="422" t="s">
        <v>1126</v>
      </c>
      <c r="C2236" s="305" t="s">
        <v>1127</v>
      </c>
      <c r="D2236" s="423"/>
      <c r="E2236" s="23"/>
      <c r="F2236" s="23" t="s">
        <v>473</v>
      </c>
      <c r="G2236" s="23">
        <v>1300</v>
      </c>
      <c r="H2236" s="23">
        <v>1300</v>
      </c>
    </row>
    <row r="2237" spans="1:8">
      <c r="A2237" s="70"/>
      <c r="B2237" s="422"/>
      <c r="C2237" s="311"/>
      <c r="D2237" s="266"/>
      <c r="E2237" s="23"/>
      <c r="F2237" s="46"/>
      <c r="G2237" s="46"/>
      <c r="H2237" s="46"/>
    </row>
    <row r="2238" spans="1:8" ht="45.75">
      <c r="A2238" s="70"/>
      <c r="B2238" s="421" t="s">
        <v>1134</v>
      </c>
      <c r="C2238" s="311"/>
      <c r="D2238" s="266"/>
      <c r="E2238" s="23"/>
      <c r="F2238" s="46"/>
      <c r="G2238" s="46"/>
      <c r="H2238" s="46"/>
    </row>
    <row r="2239" spans="1:8">
      <c r="A2239" s="63">
        <v>9</v>
      </c>
      <c r="B2239" s="422" t="s">
        <v>1126</v>
      </c>
      <c r="C2239" s="305" t="s">
        <v>1127</v>
      </c>
      <c r="D2239" s="423"/>
      <c r="E2239" s="23"/>
      <c r="F2239" s="23" t="s">
        <v>473</v>
      </c>
      <c r="G2239" s="23">
        <v>1100</v>
      </c>
      <c r="H2239" s="23">
        <v>1100</v>
      </c>
    </row>
    <row r="2240" spans="1:8">
      <c r="A2240" s="70"/>
      <c r="B2240" s="422"/>
      <c r="C2240" s="311"/>
      <c r="D2240" s="266"/>
      <c r="E2240" s="23"/>
      <c r="F2240" s="46"/>
      <c r="G2240" s="46"/>
      <c r="H2240" s="46"/>
    </row>
    <row r="2241" spans="1:8" ht="57">
      <c r="A2241" s="70"/>
      <c r="B2241" s="421" t="s">
        <v>1135</v>
      </c>
      <c r="C2241" s="311"/>
      <c r="D2241" s="266"/>
      <c r="E2241" s="23"/>
      <c r="F2241" s="46"/>
      <c r="G2241" s="46"/>
      <c r="H2241" s="46"/>
    </row>
    <row r="2242" spans="1:8">
      <c r="A2242" s="63">
        <v>9</v>
      </c>
      <c r="B2242" s="422" t="s">
        <v>1126</v>
      </c>
      <c r="C2242" s="305" t="s">
        <v>1127</v>
      </c>
      <c r="D2242" s="423"/>
      <c r="E2242" s="23"/>
      <c r="F2242" s="23" t="s">
        <v>473</v>
      </c>
      <c r="G2242" s="23">
        <v>1100</v>
      </c>
      <c r="H2242" s="23">
        <v>1100</v>
      </c>
    </row>
    <row r="2243" spans="1:8">
      <c r="A2243" s="70"/>
      <c r="B2243" s="422"/>
      <c r="C2243" s="311"/>
      <c r="D2243" s="266"/>
      <c r="E2243" s="23"/>
      <c r="F2243" s="46"/>
      <c r="G2243" s="46"/>
      <c r="H2243" s="46"/>
    </row>
    <row r="2244" spans="1:8" ht="45.75">
      <c r="A2244" s="70"/>
      <c r="B2244" s="421" t="s">
        <v>1136</v>
      </c>
      <c r="C2244" s="311"/>
      <c r="D2244" s="266"/>
      <c r="E2244" s="23"/>
      <c r="F2244" s="46"/>
      <c r="G2244" s="46"/>
      <c r="H2244" s="46"/>
    </row>
    <row r="2245" spans="1:8">
      <c r="A2245" s="63">
        <v>9</v>
      </c>
      <c r="B2245" s="422" t="s">
        <v>1126</v>
      </c>
      <c r="C2245" s="305" t="s">
        <v>1127</v>
      </c>
      <c r="D2245" s="423"/>
      <c r="E2245" s="23"/>
      <c r="F2245" s="23" t="s">
        <v>473</v>
      </c>
      <c r="G2245" s="23">
        <v>1200</v>
      </c>
      <c r="H2245" s="23">
        <v>1200</v>
      </c>
    </row>
    <row r="2246" spans="1:8">
      <c r="A2246" s="70"/>
      <c r="B2246" s="422"/>
      <c r="C2246" s="311"/>
      <c r="D2246" s="266"/>
      <c r="E2246" s="23"/>
      <c r="F2246" s="46"/>
      <c r="G2246" s="46"/>
      <c r="H2246" s="46"/>
    </row>
    <row r="2247" spans="1:8" ht="45.75">
      <c r="A2247" s="70"/>
      <c r="B2247" s="421" t="s">
        <v>1137</v>
      </c>
      <c r="C2247" s="311"/>
      <c r="D2247" s="266"/>
      <c r="E2247" s="23"/>
      <c r="F2247" s="46"/>
      <c r="G2247" s="46"/>
      <c r="H2247" s="46"/>
    </row>
    <row r="2248" spans="1:8">
      <c r="A2248" s="63">
        <v>9</v>
      </c>
      <c r="B2248" s="422" t="s">
        <v>1126</v>
      </c>
      <c r="C2248" s="305" t="s">
        <v>1127</v>
      </c>
      <c r="D2248" s="423"/>
      <c r="E2248" s="23"/>
      <c r="F2248" s="23" t="s">
        <v>473</v>
      </c>
      <c r="G2248" s="23">
        <v>1200</v>
      </c>
      <c r="H2248" s="23">
        <v>1200</v>
      </c>
    </row>
    <row r="2249" spans="1:8">
      <c r="A2249" s="70"/>
      <c r="B2249" s="422"/>
      <c r="C2249" s="311"/>
      <c r="D2249" s="266"/>
      <c r="E2249" s="23"/>
      <c r="F2249" s="46"/>
      <c r="G2249" s="46"/>
      <c r="H2249" s="46"/>
    </row>
    <row r="2250" spans="1:8" ht="45.75">
      <c r="A2250" s="70"/>
      <c r="B2250" s="421" t="s">
        <v>1138</v>
      </c>
      <c r="C2250" s="311"/>
      <c r="D2250" s="266"/>
      <c r="E2250" s="23"/>
      <c r="F2250" s="46"/>
      <c r="G2250" s="46"/>
      <c r="H2250" s="46"/>
    </row>
    <row r="2251" spans="1:8">
      <c r="A2251" s="63">
        <v>9</v>
      </c>
      <c r="B2251" s="422" t="s">
        <v>1126</v>
      </c>
      <c r="C2251" s="305" t="s">
        <v>1127</v>
      </c>
      <c r="D2251" s="423"/>
      <c r="E2251" s="23"/>
      <c r="F2251" s="23" t="s">
        <v>473</v>
      </c>
      <c r="G2251" s="23">
        <v>1200</v>
      </c>
      <c r="H2251" s="23">
        <v>1200</v>
      </c>
    </row>
    <row r="2252" spans="1:8">
      <c r="A2252" s="70"/>
      <c r="B2252" s="422"/>
      <c r="C2252" s="311"/>
      <c r="D2252" s="266"/>
      <c r="E2252" s="23"/>
      <c r="F2252" s="46"/>
      <c r="G2252" s="46"/>
      <c r="H2252" s="46"/>
    </row>
    <row r="2253" spans="1:8" ht="24.75">
      <c r="A2253" s="70">
        <v>184</v>
      </c>
      <c r="B2253" s="426" t="s">
        <v>1139</v>
      </c>
      <c r="C2253" s="311"/>
      <c r="D2253" s="269" t="s">
        <v>473</v>
      </c>
      <c r="E2253" s="23">
        <v>10</v>
      </c>
      <c r="F2253" s="46"/>
      <c r="G2253" s="46"/>
      <c r="H2253" s="46"/>
    </row>
    <row r="2254" spans="1:8" ht="22.5">
      <c r="A2254" s="70"/>
      <c r="B2254" s="427" t="s">
        <v>1140</v>
      </c>
      <c r="C2254" s="355"/>
      <c r="D2254" s="266"/>
      <c r="E2254" s="23"/>
      <c r="F2254" s="46"/>
      <c r="G2254" s="46"/>
      <c r="H2254" s="46"/>
    </row>
    <row r="2255" spans="1:8" ht="203.25">
      <c r="A2255" s="70"/>
      <c r="B2255" s="428" t="s">
        <v>1141</v>
      </c>
      <c r="C2255" s="311"/>
      <c r="D2255" s="266"/>
      <c r="E2255" s="23"/>
      <c r="F2255" s="46"/>
      <c r="G2255" s="46"/>
      <c r="H2255" s="46"/>
    </row>
    <row r="2256" spans="1:8" ht="68.25">
      <c r="A2256" s="70"/>
      <c r="B2256" s="428" t="s">
        <v>1142</v>
      </c>
      <c r="C2256" s="311"/>
      <c r="D2256" s="266"/>
      <c r="E2256" s="23"/>
      <c r="F2256" s="46"/>
      <c r="G2256" s="46"/>
      <c r="H2256" s="46"/>
    </row>
    <row r="2257" spans="1:8">
      <c r="A2257" s="63">
        <v>9</v>
      </c>
      <c r="B2257" s="422" t="s">
        <v>1126</v>
      </c>
      <c r="C2257" s="429" t="s">
        <v>1143</v>
      </c>
      <c r="D2257" s="423"/>
      <c r="E2257" s="23"/>
      <c r="F2257" s="23" t="s">
        <v>473</v>
      </c>
      <c r="G2257" s="23">
        <v>4500</v>
      </c>
      <c r="H2257" s="23">
        <v>4500</v>
      </c>
    </row>
    <row r="2258" spans="1:8">
      <c r="A2258" s="70"/>
      <c r="B2258" s="427"/>
      <c r="C2258" s="355"/>
      <c r="D2258" s="266"/>
      <c r="E2258" s="23"/>
      <c r="F2258" s="46"/>
      <c r="G2258" s="46"/>
      <c r="H2258" s="46"/>
    </row>
    <row r="2259" spans="1:8">
      <c r="A2259" s="70"/>
      <c r="B2259" s="397"/>
      <c r="C2259" s="311"/>
      <c r="D2259" s="266"/>
      <c r="E2259" s="23"/>
      <c r="F2259" s="46"/>
      <c r="G2259" s="46"/>
      <c r="H2259" s="46"/>
    </row>
    <row r="2260" spans="1:8" ht="36">
      <c r="A2260" s="331"/>
      <c r="B2260" s="430" t="s">
        <v>1144</v>
      </c>
      <c r="C2260" s="431"/>
      <c r="D2260" s="8"/>
      <c r="E2260" s="12"/>
      <c r="F2260" s="46"/>
      <c r="G2260" s="46"/>
      <c r="H2260" s="46"/>
    </row>
    <row r="2261" spans="1:8" ht="203.25">
      <c r="A2261" s="70"/>
      <c r="B2261" s="428" t="s">
        <v>1145</v>
      </c>
      <c r="C2261" s="311"/>
      <c r="D2261" s="266"/>
      <c r="E2261" s="23"/>
      <c r="F2261" s="46"/>
      <c r="G2261" s="46"/>
      <c r="H2261" s="46"/>
    </row>
    <row r="2262" spans="1:8" ht="79.5">
      <c r="A2262" s="70"/>
      <c r="B2262" s="428" t="s">
        <v>1146</v>
      </c>
      <c r="C2262" s="311"/>
      <c r="D2262" s="266"/>
      <c r="E2262" s="23"/>
      <c r="F2262" s="46"/>
      <c r="G2262" s="46"/>
      <c r="H2262" s="46"/>
    </row>
    <row r="2263" spans="1:8">
      <c r="A2263" s="63">
        <v>9</v>
      </c>
      <c r="B2263" s="422" t="s">
        <v>1126</v>
      </c>
      <c r="C2263" s="432" t="s">
        <v>1143</v>
      </c>
      <c r="D2263" s="433"/>
      <c r="E2263" s="12"/>
      <c r="F2263" s="23" t="s">
        <v>473</v>
      </c>
      <c r="G2263" s="23">
        <v>4600</v>
      </c>
      <c r="H2263" s="23">
        <v>4600</v>
      </c>
    </row>
    <row r="2264" spans="1:8">
      <c r="A2264" s="331"/>
      <c r="B2264" s="434"/>
      <c r="C2264" s="431"/>
      <c r="D2264" s="8"/>
      <c r="E2264" s="12"/>
      <c r="F2264" s="46"/>
      <c r="G2264" s="46"/>
      <c r="H2264" s="46"/>
    </row>
    <row r="2265" spans="1:8">
      <c r="A2265" s="70"/>
      <c r="B2265" s="397"/>
      <c r="C2265" s="311"/>
      <c r="D2265" s="266"/>
      <c r="E2265" s="19"/>
      <c r="F2265" s="46"/>
      <c r="G2265" s="46"/>
      <c r="H2265" s="46"/>
    </row>
    <row r="2266" spans="1:8" ht="36">
      <c r="A2266" s="70"/>
      <c r="B2266" s="435" t="s">
        <v>1147</v>
      </c>
      <c r="C2266" s="311"/>
      <c r="D2266" s="266"/>
      <c r="E2266" s="23"/>
      <c r="F2266" s="46"/>
      <c r="G2266" s="46"/>
      <c r="H2266" s="46"/>
    </row>
    <row r="2267" spans="1:8" ht="192">
      <c r="A2267" s="70"/>
      <c r="B2267" s="428" t="s">
        <v>1148</v>
      </c>
      <c r="C2267" s="311"/>
      <c r="D2267" s="266"/>
      <c r="E2267" s="23"/>
      <c r="F2267" s="46"/>
      <c r="G2267" s="46"/>
      <c r="H2267" s="46"/>
    </row>
    <row r="2268" spans="1:8" ht="79.5">
      <c r="A2268" s="70"/>
      <c r="B2268" s="428" t="s">
        <v>1149</v>
      </c>
      <c r="C2268" s="311"/>
      <c r="D2268" s="266"/>
      <c r="E2268" s="23"/>
      <c r="F2268" s="46"/>
      <c r="G2268" s="46"/>
      <c r="H2268" s="46"/>
    </row>
    <row r="2269" spans="1:8">
      <c r="A2269" s="63">
        <v>9</v>
      </c>
      <c r="B2269" s="422" t="s">
        <v>1126</v>
      </c>
      <c r="C2269" s="305" t="s">
        <v>1143</v>
      </c>
      <c r="D2269" s="423"/>
      <c r="E2269" s="23"/>
      <c r="F2269" s="23" t="s">
        <v>473</v>
      </c>
      <c r="G2269" s="23">
        <v>5300</v>
      </c>
      <c r="H2269" s="23">
        <v>5300</v>
      </c>
    </row>
    <row r="2270" spans="1:8">
      <c r="A2270" s="70"/>
      <c r="B2270" s="436"/>
      <c r="C2270" s="311"/>
      <c r="D2270" s="266"/>
      <c r="E2270" s="23"/>
      <c r="F2270" s="46"/>
      <c r="G2270" s="46"/>
      <c r="H2270" s="46"/>
    </row>
    <row r="2271" spans="1:8">
      <c r="A2271" s="70"/>
      <c r="B2271" s="397"/>
      <c r="C2271" s="311"/>
      <c r="D2271" s="266"/>
      <c r="E2271" s="23"/>
      <c r="F2271" s="46"/>
      <c r="G2271" s="46"/>
      <c r="H2271" s="46"/>
    </row>
    <row r="2272" spans="1:8" ht="34.5">
      <c r="A2272" s="70"/>
      <c r="B2272" s="389" t="s">
        <v>1150</v>
      </c>
      <c r="C2272" s="311"/>
      <c r="D2272" s="266"/>
      <c r="E2272" s="23"/>
      <c r="F2272" s="46"/>
      <c r="G2272" s="46"/>
      <c r="H2272" s="46"/>
    </row>
    <row r="2273" spans="1:8" ht="203.25">
      <c r="A2273" s="70"/>
      <c r="B2273" s="428" t="s">
        <v>1151</v>
      </c>
      <c r="C2273" s="311"/>
      <c r="D2273" s="266"/>
      <c r="E2273" s="23"/>
      <c r="F2273" s="46"/>
      <c r="G2273" s="46"/>
      <c r="H2273" s="46"/>
    </row>
    <row r="2274" spans="1:8" ht="79.5">
      <c r="A2274" s="70"/>
      <c r="B2274" s="428" t="s">
        <v>1152</v>
      </c>
      <c r="C2274" s="311"/>
      <c r="D2274" s="266"/>
      <c r="E2274" s="23"/>
      <c r="F2274" s="46"/>
      <c r="G2274" s="46"/>
      <c r="H2274" s="46"/>
    </row>
    <row r="2275" spans="1:8">
      <c r="A2275" s="63">
        <v>9</v>
      </c>
      <c r="B2275" s="422" t="s">
        <v>1126</v>
      </c>
      <c r="C2275" s="305" t="s">
        <v>1143</v>
      </c>
      <c r="D2275" s="423"/>
      <c r="E2275" s="23"/>
      <c r="F2275" s="23" t="s">
        <v>473</v>
      </c>
      <c r="G2275" s="23">
        <v>4900</v>
      </c>
      <c r="H2275" s="23">
        <v>4900</v>
      </c>
    </row>
    <row r="2276" spans="1:8">
      <c r="A2276" s="70"/>
      <c r="B2276" s="389"/>
      <c r="C2276" s="311"/>
      <c r="D2276" s="266"/>
      <c r="E2276" s="23"/>
      <c r="F2276" s="46"/>
      <c r="G2276" s="46"/>
      <c r="H2276" s="46"/>
    </row>
    <row r="2277" spans="1:8">
      <c r="A2277" s="70"/>
      <c r="B2277" s="397"/>
      <c r="C2277" s="311"/>
      <c r="D2277" s="266"/>
      <c r="E2277" s="23"/>
      <c r="F2277" s="46"/>
      <c r="G2277" s="46"/>
      <c r="H2277" s="46"/>
    </row>
    <row r="2278" spans="1:8" ht="36">
      <c r="A2278" s="70">
        <v>185</v>
      </c>
      <c r="B2278" s="437" t="s">
        <v>1153</v>
      </c>
      <c r="C2278" s="355"/>
      <c r="D2278" s="269" t="s">
        <v>473</v>
      </c>
      <c r="E2278" s="23">
        <v>10</v>
      </c>
      <c r="F2278" s="46"/>
      <c r="G2278" s="46"/>
      <c r="H2278" s="46"/>
    </row>
    <row r="2279" spans="1:8" ht="169.5">
      <c r="A2279" s="182"/>
      <c r="B2279" s="438" t="s">
        <v>1154</v>
      </c>
      <c r="C2279" s="386"/>
      <c r="D2279" s="260"/>
      <c r="E2279" s="19"/>
      <c r="F2279" s="46"/>
      <c r="G2279" s="46"/>
      <c r="H2279" s="46"/>
    </row>
    <row r="2280" spans="1:8" ht="90.75">
      <c r="A2280" s="70"/>
      <c r="B2280" s="428" t="s">
        <v>1155</v>
      </c>
      <c r="C2280" s="311"/>
      <c r="D2280" s="266"/>
      <c r="E2280" s="23"/>
      <c r="F2280" s="46"/>
      <c r="G2280" s="46"/>
      <c r="H2280" s="46"/>
    </row>
    <row r="2281" spans="1:8">
      <c r="A2281" s="63">
        <v>9</v>
      </c>
      <c r="B2281" s="422" t="s">
        <v>1126</v>
      </c>
      <c r="C2281" s="429" t="s">
        <v>1143</v>
      </c>
      <c r="D2281" s="423" t="s">
        <v>473</v>
      </c>
      <c r="E2281" s="23">
        <v>10</v>
      </c>
      <c r="F2281" s="23" t="s">
        <v>473</v>
      </c>
      <c r="G2281" s="23">
        <v>2580</v>
      </c>
      <c r="H2281" s="23">
        <v>2580</v>
      </c>
    </row>
    <row r="2282" spans="1:8">
      <c r="A2282" s="182"/>
      <c r="B2282" s="439"/>
      <c r="C2282" s="440"/>
      <c r="D2282" s="15"/>
      <c r="E2282" s="19"/>
      <c r="F2282" s="46"/>
      <c r="G2282" s="46"/>
      <c r="H2282" s="46"/>
    </row>
    <row r="2283" spans="1:8">
      <c r="A2283" s="70"/>
      <c r="B2283" s="397"/>
      <c r="C2283" s="311"/>
      <c r="D2283" s="266"/>
      <c r="E2283" s="23"/>
      <c r="F2283" s="46"/>
      <c r="G2283" s="46"/>
      <c r="H2283" s="46"/>
    </row>
    <row r="2284" spans="1:8" ht="24">
      <c r="A2284" s="70">
        <v>186</v>
      </c>
      <c r="B2284" s="437" t="s">
        <v>1156</v>
      </c>
      <c r="C2284" s="355"/>
      <c r="D2284" s="269" t="s">
        <v>473</v>
      </c>
      <c r="E2284" s="23">
        <v>10</v>
      </c>
      <c r="F2284" s="46"/>
      <c r="G2284" s="46"/>
      <c r="H2284" s="46"/>
    </row>
    <row r="2285" spans="1:8" ht="169.5">
      <c r="A2285" s="70"/>
      <c r="B2285" s="428" t="s">
        <v>1157</v>
      </c>
      <c r="C2285" s="311"/>
      <c r="D2285" s="266"/>
      <c r="E2285" s="23"/>
      <c r="F2285" s="46"/>
      <c r="G2285" s="46"/>
      <c r="H2285" s="46"/>
    </row>
    <row r="2286" spans="1:8" ht="79.5">
      <c r="A2286" s="70"/>
      <c r="B2286" s="428" t="s">
        <v>1158</v>
      </c>
      <c r="C2286" s="311"/>
      <c r="D2286" s="266"/>
      <c r="E2286" s="23"/>
      <c r="F2286" s="46"/>
      <c r="G2286" s="46"/>
      <c r="H2286" s="46"/>
    </row>
    <row r="2287" spans="1:8">
      <c r="A2287" s="63">
        <v>9</v>
      </c>
      <c r="B2287" s="422" t="s">
        <v>1126</v>
      </c>
      <c r="C2287" s="429" t="s">
        <v>1143</v>
      </c>
      <c r="D2287" s="423" t="s">
        <v>473</v>
      </c>
      <c r="E2287" s="23">
        <v>10</v>
      </c>
      <c r="F2287" s="23" t="s">
        <v>473</v>
      </c>
      <c r="G2287" s="23">
        <v>2580</v>
      </c>
      <c r="H2287" s="23">
        <v>2580</v>
      </c>
    </row>
    <row r="2288" spans="1:8">
      <c r="A2288" s="70"/>
      <c r="B2288" s="437"/>
      <c r="C2288" s="355"/>
      <c r="D2288" s="269"/>
      <c r="E2288" s="23"/>
      <c r="F2288" s="46"/>
      <c r="G2288" s="46"/>
      <c r="H2288" s="46"/>
    </row>
    <row r="2289" spans="1:8">
      <c r="A2289" s="70"/>
      <c r="B2289" s="416"/>
      <c r="C2289" s="311"/>
      <c r="D2289" s="266"/>
      <c r="E2289" s="23"/>
      <c r="F2289" s="46"/>
      <c r="G2289" s="46"/>
      <c r="H2289" s="46"/>
    </row>
    <row r="2290" spans="1:8">
      <c r="A2290" s="70">
        <v>187</v>
      </c>
      <c r="B2290" s="415" t="s">
        <v>1159</v>
      </c>
      <c r="C2290" s="311"/>
      <c r="D2290" s="269" t="s">
        <v>473</v>
      </c>
      <c r="E2290" s="23">
        <v>10</v>
      </c>
      <c r="F2290" s="46"/>
      <c r="G2290" s="46"/>
      <c r="H2290" s="46"/>
    </row>
    <row r="2291" spans="1:8" ht="36">
      <c r="A2291" s="70"/>
      <c r="B2291" s="435" t="s">
        <v>1160</v>
      </c>
      <c r="C2291" s="311"/>
      <c r="D2291" s="266"/>
      <c r="E2291" s="23"/>
      <c r="F2291" s="46"/>
      <c r="G2291" s="46"/>
      <c r="H2291" s="46"/>
    </row>
    <row r="2292" spans="1:8" ht="147">
      <c r="A2292" s="70"/>
      <c r="B2292" s="428" t="s">
        <v>1161</v>
      </c>
      <c r="C2292" s="311"/>
      <c r="D2292" s="266"/>
      <c r="E2292" s="23"/>
      <c r="F2292" s="46"/>
      <c r="G2292" s="46"/>
      <c r="H2292" s="46"/>
    </row>
    <row r="2293" spans="1:8" ht="68.25">
      <c r="A2293" s="70"/>
      <c r="B2293" s="428" t="s">
        <v>1162</v>
      </c>
      <c r="C2293" s="311"/>
      <c r="D2293" s="266"/>
      <c r="E2293" s="23"/>
      <c r="F2293" s="46"/>
      <c r="G2293" s="46"/>
      <c r="H2293" s="46"/>
    </row>
    <row r="2294" spans="1:8">
      <c r="A2294" s="63">
        <v>9</v>
      </c>
      <c r="B2294" s="422" t="s">
        <v>1126</v>
      </c>
      <c r="C2294" s="305" t="s">
        <v>1143</v>
      </c>
      <c r="D2294" s="423"/>
      <c r="E2294" s="23"/>
      <c r="F2294" s="23" t="s">
        <v>473</v>
      </c>
      <c r="G2294" s="23">
        <v>3440</v>
      </c>
      <c r="H2294" s="23">
        <v>3440</v>
      </c>
    </row>
    <row r="2295" spans="1:8">
      <c r="A2295" s="70"/>
      <c r="B2295" s="435"/>
      <c r="C2295" s="311"/>
      <c r="D2295" s="266"/>
      <c r="E2295" s="23"/>
      <c r="F2295" s="46"/>
      <c r="G2295" s="46"/>
      <c r="H2295" s="46"/>
    </row>
    <row r="2296" spans="1:8">
      <c r="A2296" s="70"/>
      <c r="B2296" s="397"/>
      <c r="C2296" s="311"/>
      <c r="D2296" s="266"/>
      <c r="E2296" s="23"/>
      <c r="F2296" s="46"/>
      <c r="G2296" s="46"/>
      <c r="H2296" s="46"/>
    </row>
    <row r="2297" spans="1:8" ht="36">
      <c r="A2297" s="70"/>
      <c r="B2297" s="441" t="s">
        <v>1163</v>
      </c>
      <c r="C2297" s="311"/>
      <c r="D2297" s="266"/>
      <c r="E2297" s="23"/>
      <c r="F2297" s="46"/>
      <c r="G2297" s="46"/>
      <c r="H2297" s="46"/>
    </row>
    <row r="2298" spans="1:8" ht="214.5">
      <c r="A2298" s="70"/>
      <c r="B2298" s="428" t="s">
        <v>1164</v>
      </c>
      <c r="C2298" s="311"/>
      <c r="D2298" s="266"/>
      <c r="E2298" s="23"/>
      <c r="F2298" s="46"/>
      <c r="G2298" s="46"/>
      <c r="H2298" s="46"/>
    </row>
    <row r="2299" spans="1:8" ht="113.25">
      <c r="A2299" s="70"/>
      <c r="B2299" s="428" t="s">
        <v>1165</v>
      </c>
      <c r="C2299" s="311"/>
      <c r="D2299" s="266"/>
      <c r="E2299" s="23"/>
      <c r="F2299" s="46"/>
      <c r="G2299" s="46"/>
      <c r="H2299" s="46"/>
    </row>
    <row r="2300" spans="1:8">
      <c r="A2300" s="63">
        <v>9</v>
      </c>
      <c r="B2300" s="422" t="s">
        <v>1126</v>
      </c>
      <c r="C2300" s="305" t="s">
        <v>1143</v>
      </c>
      <c r="D2300" s="423"/>
      <c r="E2300" s="23"/>
      <c r="F2300" s="23" t="s">
        <v>473</v>
      </c>
      <c r="G2300" s="23">
        <v>4100</v>
      </c>
      <c r="H2300" s="23">
        <v>4100</v>
      </c>
    </row>
    <row r="2301" spans="1:8">
      <c r="A2301" s="70"/>
      <c r="B2301" s="442"/>
      <c r="C2301" s="311"/>
      <c r="D2301" s="266"/>
      <c r="E2301" s="23"/>
      <c r="F2301" s="46"/>
      <c r="G2301" s="46"/>
      <c r="H2301" s="46"/>
    </row>
    <row r="2302" spans="1:8">
      <c r="A2302" s="70"/>
      <c r="B2302" s="397"/>
      <c r="C2302" s="311"/>
      <c r="D2302" s="266"/>
      <c r="E2302" s="23"/>
      <c r="F2302" s="46"/>
      <c r="G2302" s="46"/>
      <c r="H2302" s="46"/>
    </row>
    <row r="2303" spans="1:8" ht="24">
      <c r="A2303" s="70"/>
      <c r="B2303" s="435" t="s">
        <v>1166</v>
      </c>
      <c r="C2303" s="311"/>
      <c r="D2303" s="266"/>
      <c r="E2303" s="23"/>
      <c r="F2303" s="46"/>
      <c r="G2303" s="46"/>
      <c r="H2303" s="46"/>
    </row>
    <row r="2304" spans="1:8" ht="180.75">
      <c r="A2304" s="70"/>
      <c r="B2304" s="389" t="s">
        <v>1167</v>
      </c>
      <c r="C2304" s="311"/>
      <c r="D2304" s="266"/>
      <c r="E2304" s="23"/>
      <c r="F2304" s="46"/>
      <c r="G2304" s="46"/>
      <c r="H2304" s="46"/>
    </row>
    <row r="2305" spans="1:8">
      <c r="A2305" s="63">
        <v>9</v>
      </c>
      <c r="B2305" s="422" t="s">
        <v>1126</v>
      </c>
      <c r="C2305" s="305" t="s">
        <v>1143</v>
      </c>
      <c r="D2305" s="423"/>
      <c r="E2305" s="23"/>
      <c r="F2305" s="23" t="s">
        <v>473</v>
      </c>
      <c r="G2305" s="23">
        <v>3800</v>
      </c>
      <c r="H2305" s="23">
        <v>3800</v>
      </c>
    </row>
    <row r="2306" spans="1:8">
      <c r="A2306" s="70"/>
      <c r="B2306" s="436"/>
      <c r="C2306" s="311"/>
      <c r="D2306" s="266"/>
      <c r="E2306" s="23"/>
      <c r="F2306" s="46"/>
      <c r="G2306" s="46"/>
      <c r="H2306" s="46"/>
    </row>
    <row r="2307" spans="1:8">
      <c r="A2307" s="70"/>
      <c r="B2307" s="396"/>
      <c r="C2307" s="311"/>
      <c r="D2307" s="266"/>
      <c r="E2307" s="23"/>
      <c r="F2307" s="46"/>
      <c r="G2307" s="46"/>
      <c r="H2307" s="46"/>
    </row>
    <row r="2308" spans="1:8" ht="34.5">
      <c r="A2308" s="70">
        <v>188</v>
      </c>
      <c r="B2308" s="389" t="s">
        <v>1168</v>
      </c>
      <c r="C2308" s="311"/>
      <c r="D2308" s="269" t="s">
        <v>473</v>
      </c>
      <c r="E2308" s="23">
        <v>10</v>
      </c>
      <c r="F2308" s="46"/>
      <c r="G2308" s="46"/>
      <c r="H2308" s="46"/>
    </row>
    <row r="2309" spans="1:8" ht="158.25">
      <c r="A2309" s="70"/>
      <c r="B2309" s="428" t="s">
        <v>1169</v>
      </c>
      <c r="C2309" s="311"/>
      <c r="D2309" s="266"/>
      <c r="E2309" s="23"/>
      <c r="F2309" s="46"/>
      <c r="G2309" s="46"/>
      <c r="H2309" s="46"/>
    </row>
    <row r="2310" spans="1:8" ht="68.25">
      <c r="A2310" s="70"/>
      <c r="B2310" s="428" t="s">
        <v>1170</v>
      </c>
      <c r="C2310" s="311"/>
      <c r="D2310" s="266"/>
      <c r="E2310" s="68"/>
      <c r="F2310" s="46"/>
      <c r="G2310" s="46"/>
      <c r="H2310" s="46"/>
    </row>
    <row r="2311" spans="1:8" ht="102">
      <c r="A2311" s="70"/>
      <c r="B2311" s="428" t="s">
        <v>1171</v>
      </c>
      <c r="C2311" s="311"/>
      <c r="D2311" s="266"/>
      <c r="E2311" s="68"/>
      <c r="F2311" s="46"/>
      <c r="G2311" s="46"/>
      <c r="H2311" s="46"/>
    </row>
    <row r="2312" spans="1:8">
      <c r="A2312" s="63">
        <v>9</v>
      </c>
      <c r="B2312" s="422" t="s">
        <v>1126</v>
      </c>
      <c r="C2312" s="305" t="s">
        <v>1143</v>
      </c>
      <c r="D2312" s="423" t="s">
        <v>473</v>
      </c>
      <c r="E2312" s="23">
        <v>10</v>
      </c>
      <c r="F2312" s="23" t="s">
        <v>473</v>
      </c>
      <c r="G2312" s="23">
        <v>4500</v>
      </c>
      <c r="H2312" s="23">
        <v>4500</v>
      </c>
    </row>
    <row r="2313" spans="1:8">
      <c r="A2313" s="70"/>
      <c r="B2313" s="389"/>
      <c r="C2313" s="311"/>
      <c r="D2313" s="269"/>
      <c r="E2313" s="23"/>
      <c r="F2313" s="46"/>
      <c r="G2313" s="46"/>
      <c r="H2313" s="46"/>
    </row>
    <row r="2314" spans="1:8">
      <c r="A2314" s="70"/>
      <c r="B2314" s="416"/>
      <c r="C2314" s="311"/>
      <c r="D2314" s="266"/>
      <c r="E2314" s="68"/>
      <c r="F2314" s="46"/>
      <c r="G2314" s="46"/>
      <c r="H2314" s="46"/>
    </row>
    <row r="2315" spans="1:8">
      <c r="A2315" s="70">
        <v>189</v>
      </c>
      <c r="B2315" s="443" t="s">
        <v>1172</v>
      </c>
      <c r="C2315" s="355"/>
      <c r="D2315" s="269" t="s">
        <v>473</v>
      </c>
      <c r="E2315" s="23">
        <v>10</v>
      </c>
      <c r="F2315" s="46"/>
      <c r="G2315" s="46"/>
      <c r="H2315" s="46"/>
    </row>
    <row r="2316" spans="1:8" ht="169.5">
      <c r="A2316" s="70"/>
      <c r="B2316" s="444" t="s">
        <v>1173</v>
      </c>
      <c r="C2316" s="311"/>
      <c r="D2316" s="266"/>
      <c r="E2316" s="68"/>
      <c r="F2316" s="46"/>
      <c r="G2316" s="46"/>
      <c r="H2316" s="46"/>
    </row>
    <row r="2317" spans="1:8">
      <c r="A2317" s="63">
        <v>9</v>
      </c>
      <c r="B2317" s="422" t="s">
        <v>1126</v>
      </c>
      <c r="C2317" s="429" t="s">
        <v>1143</v>
      </c>
      <c r="D2317" s="423" t="s">
        <v>473</v>
      </c>
      <c r="E2317" s="23">
        <v>10</v>
      </c>
      <c r="F2317" s="23" t="s">
        <v>473</v>
      </c>
      <c r="G2317" s="23">
        <v>4500</v>
      </c>
      <c r="H2317" s="23">
        <v>4500</v>
      </c>
    </row>
    <row r="2318" spans="1:8">
      <c r="A2318" s="70"/>
      <c r="B2318" s="443"/>
      <c r="C2318" s="355"/>
      <c r="D2318" s="269"/>
      <c r="E2318" s="23"/>
      <c r="F2318" s="46"/>
      <c r="G2318" s="46"/>
      <c r="H2318" s="46"/>
    </row>
    <row r="2319" spans="1:8">
      <c r="A2319" s="70"/>
      <c r="B2319" s="445"/>
      <c r="C2319" s="311"/>
      <c r="D2319" s="179"/>
      <c r="E2319" s="68"/>
      <c r="F2319" s="46"/>
      <c r="G2319" s="46"/>
      <c r="H2319" s="46"/>
    </row>
    <row r="2320" spans="1:8">
      <c r="A2320" s="70">
        <v>190</v>
      </c>
      <c r="B2320" s="446" t="s">
        <v>1174</v>
      </c>
      <c r="C2320" s="355"/>
      <c r="D2320" s="269" t="s">
        <v>473</v>
      </c>
      <c r="E2320" s="23">
        <v>10</v>
      </c>
      <c r="F2320" s="46"/>
      <c r="G2320" s="46"/>
      <c r="H2320" s="46"/>
    </row>
    <row r="2321" spans="1:8" ht="90.75">
      <c r="A2321" s="70"/>
      <c r="B2321" s="447" t="s">
        <v>1175</v>
      </c>
      <c r="C2321" s="311"/>
      <c r="D2321" s="266"/>
      <c r="E2321" s="23"/>
      <c r="F2321" s="46"/>
      <c r="G2321" s="46"/>
      <c r="H2321" s="46"/>
    </row>
    <row r="2322" spans="1:8">
      <c r="A2322" s="63">
        <v>9</v>
      </c>
      <c r="B2322" s="422" t="s">
        <v>1126</v>
      </c>
      <c r="C2322" s="429" t="s">
        <v>1176</v>
      </c>
      <c r="D2322" s="423" t="s">
        <v>473</v>
      </c>
      <c r="E2322" s="23">
        <v>10</v>
      </c>
      <c r="F2322" s="23" t="s">
        <v>473</v>
      </c>
      <c r="G2322" s="23">
        <v>4200</v>
      </c>
      <c r="H2322" s="23">
        <v>4200</v>
      </c>
    </row>
    <row r="2323" spans="1:8">
      <c r="A2323" s="70"/>
      <c r="B2323" s="448"/>
      <c r="C2323" s="311"/>
      <c r="D2323" s="179"/>
      <c r="E2323" s="23"/>
      <c r="F2323" s="46"/>
      <c r="G2323" s="46"/>
      <c r="H2323" s="46"/>
    </row>
    <row r="2324" spans="1:8">
      <c r="A2324" s="70"/>
      <c r="B2324" s="449"/>
      <c r="C2324" s="311"/>
      <c r="D2324" s="179"/>
      <c r="E2324" s="23"/>
      <c r="F2324" s="46"/>
      <c r="G2324" s="46"/>
      <c r="H2324" s="46"/>
    </row>
    <row r="2325" spans="1:8">
      <c r="A2325" s="70">
        <v>191</v>
      </c>
      <c r="B2325" s="236" t="s">
        <v>1177</v>
      </c>
      <c r="C2325" s="61"/>
      <c r="D2325" s="269" t="s">
        <v>473</v>
      </c>
      <c r="E2325" s="23">
        <v>10</v>
      </c>
      <c r="F2325" s="46"/>
      <c r="G2325" s="46"/>
      <c r="H2325" s="46"/>
    </row>
    <row r="2326" spans="1:8" ht="101.25">
      <c r="A2326" s="70"/>
      <c r="B2326" s="450" t="s">
        <v>1178</v>
      </c>
      <c r="C2326" s="451"/>
      <c r="D2326" s="266"/>
      <c r="E2326" s="23"/>
      <c r="F2326" s="46"/>
      <c r="G2326" s="46"/>
      <c r="H2326" s="46"/>
    </row>
    <row r="2327" spans="1:8">
      <c r="A2327" s="70"/>
      <c r="B2327" s="452"/>
      <c r="C2327" s="451"/>
      <c r="D2327" s="179"/>
      <c r="E2327" s="23"/>
      <c r="F2327" s="46"/>
      <c r="G2327" s="46"/>
      <c r="H2327" s="46"/>
    </row>
    <row r="2328" spans="1:8">
      <c r="A2328" s="70">
        <v>192</v>
      </c>
      <c r="B2328" s="453" t="s">
        <v>1179</v>
      </c>
      <c r="D2328" s="269" t="s">
        <v>473</v>
      </c>
      <c r="E2328" s="23">
        <v>10</v>
      </c>
      <c r="F2328" s="46"/>
      <c r="G2328" s="46"/>
      <c r="H2328" s="46"/>
    </row>
    <row r="2329" spans="1:8" ht="90">
      <c r="A2329" s="70"/>
      <c r="B2329" s="450" t="s">
        <v>1180</v>
      </c>
      <c r="C2329" s="451"/>
      <c r="D2329" s="266"/>
      <c r="E2329" s="23"/>
      <c r="F2329" s="46"/>
      <c r="G2329" s="46"/>
      <c r="H2329" s="46"/>
    </row>
    <row r="2330" spans="1:8">
      <c r="A2330" s="70"/>
      <c r="B2330" s="450"/>
      <c r="C2330" s="451"/>
      <c r="D2330" s="266"/>
      <c r="E2330" s="23"/>
      <c r="F2330" s="46"/>
      <c r="G2330" s="46"/>
      <c r="H2330" s="46"/>
    </row>
    <row r="2331" spans="1:8" ht="24.75">
      <c r="A2331" s="70">
        <v>193</v>
      </c>
      <c r="B2331" s="236" t="s">
        <v>1181</v>
      </c>
      <c r="C2331" s="61"/>
      <c r="D2331" s="269" t="s">
        <v>473</v>
      </c>
      <c r="E2331" s="23">
        <v>10</v>
      </c>
      <c r="F2331" s="46"/>
      <c r="G2331" s="46"/>
      <c r="H2331" s="46"/>
    </row>
    <row r="2332" spans="1:8" ht="78.75">
      <c r="A2332" s="70"/>
      <c r="B2332" s="454" t="s">
        <v>1182</v>
      </c>
      <c r="C2332" s="455"/>
      <c r="D2332" s="266"/>
      <c r="E2332" s="23"/>
      <c r="F2332" s="46"/>
      <c r="G2332" s="46"/>
      <c r="H2332" s="46"/>
    </row>
    <row r="2333" spans="1:8">
      <c r="A2333" s="70"/>
      <c r="B2333" s="456"/>
      <c r="C2333" s="455"/>
      <c r="D2333" s="179"/>
      <c r="E2333" s="23"/>
      <c r="F2333" s="46"/>
      <c r="G2333" s="46"/>
      <c r="H2333" s="46"/>
    </row>
    <row r="2334" spans="1:8" ht="24.75">
      <c r="A2334" s="70">
        <v>194</v>
      </c>
      <c r="B2334" s="236" t="s">
        <v>1183</v>
      </c>
      <c r="D2334" s="269" t="s">
        <v>473</v>
      </c>
      <c r="E2334" s="23">
        <v>10</v>
      </c>
      <c r="F2334" s="46"/>
      <c r="G2334" s="46"/>
      <c r="H2334" s="46"/>
    </row>
    <row r="2335" spans="1:8" ht="78.75">
      <c r="A2335" s="70"/>
      <c r="B2335" s="454" t="s">
        <v>1184</v>
      </c>
      <c r="C2335" s="455"/>
      <c r="D2335" s="179"/>
      <c r="E2335" s="23"/>
      <c r="F2335" s="46"/>
      <c r="G2335" s="46"/>
      <c r="H2335" s="46"/>
    </row>
    <row r="2336" spans="1:8">
      <c r="A2336" s="331"/>
      <c r="B2336" s="457"/>
      <c r="C2336" s="455"/>
      <c r="D2336" s="179"/>
      <c r="E2336" s="23"/>
      <c r="F2336" s="46"/>
      <c r="G2336" s="46"/>
      <c r="H2336" s="46"/>
    </row>
    <row r="2337" spans="1:8">
      <c r="A2337" s="70">
        <v>195</v>
      </c>
      <c r="B2337" s="458" t="s">
        <v>1185</v>
      </c>
      <c r="D2337" s="269" t="s">
        <v>473</v>
      </c>
      <c r="E2337" s="23">
        <v>10</v>
      </c>
      <c r="F2337" s="46"/>
      <c r="G2337" s="46"/>
      <c r="H2337" s="46"/>
    </row>
    <row r="2338" spans="1:8" ht="56.25">
      <c r="A2338" s="70"/>
      <c r="B2338" s="454" t="s">
        <v>1186</v>
      </c>
      <c r="C2338" s="455"/>
      <c r="D2338" s="179"/>
      <c r="E2338" s="23"/>
      <c r="F2338" s="46"/>
      <c r="G2338" s="46"/>
      <c r="H2338" s="46"/>
    </row>
    <row r="2339" spans="1:8">
      <c r="A2339" s="70"/>
      <c r="B2339" s="456"/>
      <c r="C2339" s="455"/>
      <c r="D2339" s="179"/>
      <c r="E2339" s="23"/>
      <c r="F2339" s="46"/>
      <c r="G2339" s="46"/>
      <c r="H2339" s="46"/>
    </row>
    <row r="2340" spans="1:8">
      <c r="A2340" s="70">
        <v>196</v>
      </c>
      <c r="B2340" s="236" t="s">
        <v>1187</v>
      </c>
      <c r="D2340" s="269" t="s">
        <v>473</v>
      </c>
      <c r="E2340" s="23">
        <v>10</v>
      </c>
      <c r="F2340" s="46"/>
      <c r="G2340" s="46"/>
      <c r="H2340" s="46"/>
    </row>
    <row r="2341" spans="1:8" ht="45.75">
      <c r="A2341" s="70"/>
      <c r="B2341" s="251" t="s">
        <v>1188</v>
      </c>
      <c r="C2341" s="59"/>
      <c r="D2341" s="179"/>
      <c r="E2341" s="23"/>
      <c r="F2341" s="46"/>
      <c r="G2341" s="46"/>
      <c r="H2341" s="46"/>
    </row>
    <row r="2342" spans="1:8" ht="33.75">
      <c r="A2342" s="63">
        <v>6</v>
      </c>
      <c r="B2342" s="390" t="s">
        <v>978</v>
      </c>
      <c r="C2342" s="417" t="s">
        <v>1110</v>
      </c>
      <c r="D2342" s="392" t="s">
        <v>986</v>
      </c>
      <c r="E2342" s="393">
        <v>1</v>
      </c>
      <c r="F2342" s="394" t="s">
        <v>1111</v>
      </c>
      <c r="G2342" s="395">
        <v>300</v>
      </c>
      <c r="H2342" s="395">
        <f>SUM(G2342*1.2)</f>
        <v>360</v>
      </c>
    </row>
    <row r="2343" spans="1:8">
      <c r="A2343" s="70"/>
      <c r="B2343" s="59"/>
      <c r="C2343" s="59"/>
      <c r="D2343" s="179"/>
      <c r="E2343" s="23"/>
      <c r="F2343" s="46"/>
      <c r="G2343" s="46"/>
      <c r="H2343" s="46"/>
    </row>
    <row r="2344" spans="1:8">
      <c r="A2344" s="70">
        <v>197</v>
      </c>
      <c r="B2344" s="458" t="s">
        <v>1189</v>
      </c>
      <c r="D2344" s="269" t="s">
        <v>473</v>
      </c>
      <c r="E2344" s="23">
        <v>10</v>
      </c>
      <c r="F2344" s="46"/>
      <c r="G2344" s="46"/>
      <c r="H2344" s="46"/>
    </row>
    <row r="2345" spans="1:8" ht="34.5">
      <c r="A2345" s="70"/>
      <c r="B2345" s="251" t="s">
        <v>1190</v>
      </c>
      <c r="C2345" s="59"/>
      <c r="D2345" s="179"/>
      <c r="E2345" s="23"/>
      <c r="F2345" s="46"/>
      <c r="G2345" s="46"/>
      <c r="H2345" s="46"/>
    </row>
    <row r="2346" spans="1:8" ht="33.75">
      <c r="A2346" s="63">
        <v>6</v>
      </c>
      <c r="B2346" s="390" t="s">
        <v>978</v>
      </c>
      <c r="C2346" s="417" t="s">
        <v>1110</v>
      </c>
      <c r="D2346" s="392" t="s">
        <v>986</v>
      </c>
      <c r="E2346" s="393">
        <v>1</v>
      </c>
      <c r="F2346" s="394" t="s">
        <v>1111</v>
      </c>
      <c r="G2346" s="395">
        <v>600</v>
      </c>
      <c r="H2346" s="395">
        <f>SUM(G2346*1.2)</f>
        <v>720</v>
      </c>
    </row>
    <row r="2347" spans="1:8">
      <c r="A2347" s="70"/>
      <c r="B2347" s="459"/>
      <c r="C2347" s="59"/>
      <c r="D2347" s="179"/>
      <c r="E2347" s="23"/>
      <c r="F2347" s="46"/>
      <c r="G2347" s="46"/>
      <c r="H2347" s="46"/>
    </row>
    <row r="2348" spans="1:8">
      <c r="A2348" s="70">
        <v>198</v>
      </c>
      <c r="B2348" s="453" t="s">
        <v>1191</v>
      </c>
      <c r="D2348" s="269" t="s">
        <v>473</v>
      </c>
      <c r="E2348" s="23">
        <v>10</v>
      </c>
      <c r="F2348" s="46"/>
      <c r="G2348" s="46"/>
      <c r="H2348" s="46"/>
    </row>
    <row r="2349" spans="1:8" ht="102">
      <c r="A2349" s="70"/>
      <c r="B2349" s="251" t="s">
        <v>1192</v>
      </c>
      <c r="C2349" s="59"/>
      <c r="D2349" s="179"/>
      <c r="E2349" s="23"/>
      <c r="F2349" s="46"/>
      <c r="G2349" s="46"/>
      <c r="H2349" s="46"/>
    </row>
    <row r="2350" spans="1:8" ht="33.75">
      <c r="A2350" s="63">
        <v>6</v>
      </c>
      <c r="B2350" s="390" t="s">
        <v>978</v>
      </c>
      <c r="C2350" s="417" t="s">
        <v>1110</v>
      </c>
      <c r="D2350" s="392" t="s">
        <v>986</v>
      </c>
      <c r="E2350" s="393">
        <v>1</v>
      </c>
      <c r="F2350" s="394" t="s">
        <v>1111</v>
      </c>
      <c r="G2350" s="395">
        <v>300</v>
      </c>
      <c r="H2350" s="395">
        <f>SUM(G2350*1.2)</f>
        <v>360</v>
      </c>
    </row>
    <row r="2351" spans="1:8">
      <c r="A2351" s="70">
        <v>199</v>
      </c>
      <c r="B2351" s="236" t="s">
        <v>1193</v>
      </c>
      <c r="C2351" s="61"/>
      <c r="D2351" s="269" t="s">
        <v>473</v>
      </c>
      <c r="E2351" s="23">
        <v>10</v>
      </c>
      <c r="F2351" s="46"/>
      <c r="G2351" s="46"/>
      <c r="H2351" s="46"/>
    </row>
    <row r="2352" spans="1:8" ht="113.25">
      <c r="A2352" s="70"/>
      <c r="B2352" s="251" t="s">
        <v>1194</v>
      </c>
      <c r="C2352" s="59"/>
      <c r="D2352" s="179"/>
      <c r="E2352" s="23"/>
      <c r="F2352" s="46"/>
      <c r="G2352" s="46"/>
      <c r="H2352" s="46"/>
    </row>
    <row r="2353" spans="1:8" ht="33.75">
      <c r="A2353" s="63">
        <v>6</v>
      </c>
      <c r="B2353" s="390" t="s">
        <v>978</v>
      </c>
      <c r="C2353" s="417" t="s">
        <v>1110</v>
      </c>
      <c r="D2353" s="392" t="s">
        <v>986</v>
      </c>
      <c r="E2353" s="393">
        <v>1</v>
      </c>
      <c r="F2353" s="394" t="s">
        <v>1111</v>
      </c>
      <c r="G2353" s="395">
        <v>550</v>
      </c>
      <c r="H2353" s="395">
        <f>SUM(G2353*1.2)</f>
        <v>660</v>
      </c>
    </row>
    <row r="2354" spans="1:8">
      <c r="A2354" s="70"/>
      <c r="B2354" s="459"/>
      <c r="C2354" s="59"/>
      <c r="D2354" s="179"/>
      <c r="E2354" s="23"/>
      <c r="F2354" s="46"/>
      <c r="G2354" s="46"/>
      <c r="H2354" s="46"/>
    </row>
    <row r="2355" spans="1:8">
      <c r="A2355" s="70">
        <v>200</v>
      </c>
      <c r="B2355" s="453" t="s">
        <v>1195</v>
      </c>
      <c r="D2355" s="269" t="s">
        <v>473</v>
      </c>
      <c r="E2355" s="23">
        <v>10</v>
      </c>
      <c r="F2355" s="46"/>
      <c r="G2355" s="46"/>
      <c r="H2355" s="46"/>
    </row>
    <row r="2356" spans="1:8" ht="102">
      <c r="A2356" s="280"/>
      <c r="B2356" s="460" t="s">
        <v>1196</v>
      </c>
      <c r="C2356" s="459"/>
      <c r="D2356" s="179"/>
      <c r="E2356" s="23"/>
      <c r="F2356" s="46"/>
      <c r="G2356" s="46"/>
      <c r="H2356" s="46"/>
    </row>
    <row r="2357" spans="1:8" ht="33.75">
      <c r="A2357" s="63">
        <v>6</v>
      </c>
      <c r="B2357" s="390" t="s">
        <v>978</v>
      </c>
      <c r="C2357" s="417" t="s">
        <v>1110</v>
      </c>
      <c r="D2357" s="392" t="s">
        <v>986</v>
      </c>
      <c r="E2357" s="393">
        <v>1</v>
      </c>
      <c r="F2357" s="394" t="s">
        <v>1111</v>
      </c>
      <c r="G2357" s="395">
        <v>500</v>
      </c>
      <c r="H2357" s="395">
        <f>SUM(G2357*1.2)</f>
        <v>600</v>
      </c>
    </row>
    <row r="2358" spans="1:8">
      <c r="A2358" s="70"/>
      <c r="B2358" s="59"/>
      <c r="C2358" s="459"/>
      <c r="D2358" s="179"/>
      <c r="E2358" s="23"/>
      <c r="F2358" s="46"/>
      <c r="G2358" s="46"/>
      <c r="H2358" s="46"/>
    </row>
    <row r="2359" spans="1:8">
      <c r="A2359" s="70">
        <v>201</v>
      </c>
      <c r="B2359" s="231" t="s">
        <v>1197</v>
      </c>
      <c r="C2359" s="461"/>
      <c r="D2359" s="269" t="s">
        <v>473</v>
      </c>
      <c r="E2359" s="23">
        <v>10</v>
      </c>
      <c r="F2359" s="46"/>
      <c r="G2359" s="46"/>
      <c r="H2359" s="46"/>
    </row>
    <row r="2360" spans="1:8" ht="56.25">
      <c r="A2360" s="70"/>
      <c r="B2360" s="384" t="s">
        <v>1198</v>
      </c>
      <c r="C2360" s="462"/>
      <c r="D2360" s="179"/>
      <c r="E2360" s="23"/>
      <c r="F2360" s="46"/>
      <c r="G2360" s="46"/>
      <c r="H2360" s="46"/>
    </row>
    <row r="2361" spans="1:8">
      <c r="A2361" s="70"/>
      <c r="B2361" s="376"/>
      <c r="C2361" s="462"/>
      <c r="D2361" s="179"/>
      <c r="E2361" s="23"/>
      <c r="F2361" s="46"/>
      <c r="G2361" s="46"/>
      <c r="H2361" s="46"/>
    </row>
    <row r="2362" spans="1:8" ht="45">
      <c r="A2362" s="70"/>
      <c r="B2362" s="384" t="s">
        <v>1199</v>
      </c>
      <c r="C2362" s="463"/>
      <c r="D2362" s="179"/>
      <c r="E2362" s="23"/>
      <c r="F2362" s="46"/>
      <c r="G2362" s="46"/>
      <c r="H2362" s="46"/>
    </row>
    <row r="2363" spans="1:8">
      <c r="A2363" s="70"/>
      <c r="B2363" s="384"/>
      <c r="C2363" s="425"/>
      <c r="D2363" s="179"/>
      <c r="E2363" s="23"/>
      <c r="F2363" s="46"/>
      <c r="G2363" s="46"/>
      <c r="H2363" s="46"/>
    </row>
    <row r="2364" spans="1:8" ht="45.75">
      <c r="A2364" s="70"/>
      <c r="B2364" s="305" t="s">
        <v>1200</v>
      </c>
      <c r="C2364" s="305"/>
      <c r="D2364" s="179"/>
      <c r="E2364" s="23"/>
      <c r="F2364" s="46"/>
      <c r="G2364" s="46"/>
      <c r="H2364" s="46"/>
    </row>
    <row r="2365" spans="1:8">
      <c r="A2365" s="70"/>
      <c r="B2365" s="464"/>
      <c r="C2365" s="305"/>
      <c r="D2365" s="179"/>
      <c r="E2365" s="23"/>
      <c r="F2365" s="46"/>
      <c r="G2365" s="46"/>
      <c r="H2365" s="46"/>
    </row>
    <row r="2366" spans="1:8" ht="45.75">
      <c r="A2366" s="70"/>
      <c r="B2366" s="305" t="s">
        <v>1201</v>
      </c>
      <c r="C2366" s="305"/>
      <c r="D2366" s="266"/>
      <c r="E2366" s="23"/>
      <c r="F2366" s="46"/>
      <c r="G2366" s="46"/>
      <c r="H2366" s="46"/>
    </row>
    <row r="2367" spans="1:8">
      <c r="A2367" s="70"/>
      <c r="B2367" s="305"/>
      <c r="C2367" s="305"/>
      <c r="D2367" s="266"/>
      <c r="E2367" s="23"/>
      <c r="F2367" s="46"/>
      <c r="G2367" s="46"/>
      <c r="H2367" s="46"/>
    </row>
    <row r="2368" spans="1:8" ht="45.75">
      <c r="A2368" s="70"/>
      <c r="B2368" s="305" t="s">
        <v>1202</v>
      </c>
      <c r="C2368" s="305"/>
      <c r="D2368" s="266"/>
      <c r="E2368" s="23"/>
      <c r="F2368" s="46"/>
      <c r="G2368" s="46"/>
      <c r="H2368" s="46"/>
    </row>
    <row r="2369" spans="1:8">
      <c r="A2369" s="70"/>
      <c r="B2369" s="305"/>
      <c r="C2369" s="305"/>
      <c r="D2369" s="266"/>
      <c r="E2369" s="23"/>
      <c r="F2369" s="46"/>
      <c r="G2369" s="46"/>
      <c r="H2369" s="46"/>
    </row>
    <row r="2370" spans="1:8" ht="45.75">
      <c r="A2370" s="70"/>
      <c r="B2370" s="464" t="s">
        <v>1203</v>
      </c>
      <c r="C2370" s="305"/>
      <c r="D2370" s="179"/>
      <c r="E2370" s="23"/>
      <c r="F2370" s="46"/>
      <c r="G2370" s="46"/>
      <c r="H2370" s="46"/>
    </row>
    <row r="2371" spans="1:8">
      <c r="A2371" s="70"/>
      <c r="B2371" s="464"/>
      <c r="C2371" s="305"/>
      <c r="D2371" s="179"/>
      <c r="E2371" s="23"/>
      <c r="F2371" s="46"/>
      <c r="G2371" s="46"/>
      <c r="H2371" s="46"/>
    </row>
    <row r="2372" spans="1:8" ht="45.75">
      <c r="A2372" s="70"/>
      <c r="B2372" s="464" t="s">
        <v>1204</v>
      </c>
      <c r="C2372" s="305"/>
      <c r="D2372" s="179"/>
      <c r="E2372" s="23"/>
      <c r="F2372" s="46"/>
      <c r="G2372" s="46"/>
      <c r="H2372" s="46"/>
    </row>
    <row r="2373" spans="1:8">
      <c r="A2373" s="70"/>
      <c r="B2373" s="464"/>
      <c r="C2373" s="305"/>
      <c r="D2373" s="179"/>
      <c r="E2373" s="23"/>
      <c r="F2373" s="46"/>
      <c r="G2373" s="46"/>
      <c r="H2373" s="46"/>
    </row>
    <row r="2374" spans="1:8" ht="45.75">
      <c r="A2374" s="70"/>
      <c r="B2374" s="464" t="s">
        <v>1205</v>
      </c>
      <c r="C2374" s="305"/>
      <c r="D2374" s="179"/>
      <c r="E2374" s="23"/>
      <c r="F2374" s="46"/>
      <c r="G2374" s="46"/>
      <c r="H2374" s="46"/>
    </row>
    <row r="2375" spans="1:8">
      <c r="A2375" s="70"/>
      <c r="B2375" s="464"/>
      <c r="C2375" s="305"/>
      <c r="D2375" s="179"/>
      <c r="E2375" s="23"/>
      <c r="F2375" s="46"/>
      <c r="G2375" s="46"/>
      <c r="H2375" s="46"/>
    </row>
    <row r="2376" spans="1:8" ht="45.75">
      <c r="A2376" s="70"/>
      <c r="B2376" s="464" t="s">
        <v>1206</v>
      </c>
      <c r="C2376" s="305"/>
      <c r="D2376" s="179"/>
      <c r="E2376" s="23"/>
      <c r="F2376" s="46"/>
      <c r="G2376" s="46"/>
      <c r="H2376" s="46"/>
    </row>
    <row r="2377" spans="1:8">
      <c r="A2377" s="70"/>
      <c r="B2377" s="464"/>
      <c r="C2377" s="305"/>
      <c r="D2377" s="179"/>
      <c r="E2377" s="23"/>
      <c r="F2377" s="46"/>
      <c r="G2377" s="46"/>
      <c r="H2377" s="46"/>
    </row>
    <row r="2378" spans="1:8" ht="45.75">
      <c r="A2378" s="70"/>
      <c r="B2378" s="464" t="s">
        <v>1207</v>
      </c>
      <c r="C2378" s="305"/>
      <c r="D2378" s="179"/>
      <c r="E2378" s="23"/>
      <c r="F2378" s="46"/>
      <c r="G2378" s="46"/>
      <c r="H2378" s="46"/>
    </row>
    <row r="2379" spans="1:8">
      <c r="A2379" s="70"/>
      <c r="B2379" s="305"/>
      <c r="C2379" s="305"/>
      <c r="D2379" s="179"/>
      <c r="E2379" s="23"/>
      <c r="F2379" s="46"/>
      <c r="G2379" s="46"/>
      <c r="H2379" s="46"/>
    </row>
    <row r="2380" spans="1:8" ht="45.75">
      <c r="A2380" s="70"/>
      <c r="B2380" s="305" t="s">
        <v>1208</v>
      </c>
      <c r="C2380" s="305"/>
      <c r="D2380" s="179"/>
      <c r="E2380" s="23"/>
      <c r="F2380" s="46"/>
      <c r="G2380" s="46"/>
      <c r="H2380" s="46"/>
    </row>
    <row r="2381" spans="1:8">
      <c r="A2381" s="70"/>
      <c r="B2381" s="464"/>
      <c r="C2381" s="305"/>
      <c r="D2381" s="179"/>
      <c r="E2381" s="23"/>
      <c r="F2381" s="46"/>
      <c r="G2381" s="46"/>
      <c r="H2381" s="46"/>
    </row>
    <row r="2382" spans="1:8" ht="45.75">
      <c r="A2382" s="70"/>
      <c r="B2382" s="464" t="s">
        <v>1209</v>
      </c>
      <c r="C2382" s="305"/>
      <c r="D2382" s="179"/>
      <c r="E2382" s="23"/>
      <c r="F2382" s="46"/>
      <c r="G2382" s="46"/>
      <c r="H2382" s="46"/>
    </row>
    <row r="2383" spans="1:8">
      <c r="A2383" s="70"/>
      <c r="B2383" s="464"/>
      <c r="C2383" s="305"/>
      <c r="D2383" s="179"/>
      <c r="E2383" s="23"/>
      <c r="F2383" s="46"/>
      <c r="G2383" s="46"/>
      <c r="H2383" s="46"/>
    </row>
    <row r="2384" spans="1:8" ht="34.5">
      <c r="A2384" s="70"/>
      <c r="B2384" s="465" t="s">
        <v>1210</v>
      </c>
      <c r="C2384" s="425"/>
      <c r="D2384" s="179"/>
      <c r="E2384" s="23"/>
      <c r="F2384" s="46"/>
      <c r="G2384" s="46"/>
      <c r="H2384" s="46"/>
    </row>
    <row r="2385" spans="1:8">
      <c r="A2385" s="70"/>
      <c r="B2385" s="465"/>
      <c r="C2385" s="425"/>
      <c r="D2385" s="179"/>
      <c r="E2385" s="23"/>
      <c r="F2385" s="46"/>
      <c r="G2385" s="46"/>
      <c r="H2385" s="46"/>
    </row>
    <row r="2386" spans="1:8" ht="34.5">
      <c r="A2386" s="70"/>
      <c r="B2386" s="465" t="s">
        <v>1211</v>
      </c>
      <c r="C2386" s="425"/>
      <c r="D2386" s="179"/>
      <c r="E2386" s="23"/>
      <c r="F2386" s="46"/>
      <c r="G2386" s="46"/>
      <c r="H2386" s="46"/>
    </row>
    <row r="2387" spans="1:8">
      <c r="A2387" s="70"/>
      <c r="B2387" s="465"/>
      <c r="C2387" s="425"/>
      <c r="D2387" s="179"/>
      <c r="E2387" s="23"/>
      <c r="F2387" s="46"/>
      <c r="G2387" s="46"/>
      <c r="H2387" s="46"/>
    </row>
    <row r="2388" spans="1:8" ht="34.5">
      <c r="A2388" s="70"/>
      <c r="B2388" s="465" t="s">
        <v>1212</v>
      </c>
      <c r="C2388" s="425"/>
      <c r="D2388" s="179"/>
      <c r="E2388" s="23"/>
      <c r="F2388" s="46"/>
      <c r="G2388" s="46"/>
      <c r="H2388" s="46"/>
    </row>
    <row r="2389" spans="1:8">
      <c r="A2389" s="70"/>
      <c r="B2389" s="465"/>
      <c r="C2389" s="425"/>
      <c r="D2389" s="179"/>
      <c r="E2389" s="23"/>
      <c r="F2389" s="46"/>
      <c r="G2389" s="46"/>
      <c r="H2389" s="46"/>
    </row>
    <row r="2390" spans="1:8" ht="34.5">
      <c r="A2390" s="70"/>
      <c r="B2390" s="465" t="s">
        <v>1213</v>
      </c>
      <c r="C2390" s="425"/>
      <c r="D2390" s="179"/>
      <c r="E2390" s="23"/>
      <c r="F2390" s="46"/>
      <c r="G2390" s="46"/>
      <c r="H2390" s="46"/>
    </row>
    <row r="2391" spans="1:8">
      <c r="A2391" s="70"/>
      <c r="B2391" s="465"/>
      <c r="C2391" s="425"/>
      <c r="D2391" s="179"/>
      <c r="E2391" s="23"/>
      <c r="F2391" s="46"/>
      <c r="G2391" s="46"/>
      <c r="H2391" s="46"/>
    </row>
    <row r="2392" spans="1:8" ht="45.75">
      <c r="A2392" s="70"/>
      <c r="B2392" s="465" t="s">
        <v>1214</v>
      </c>
      <c r="C2392" s="425"/>
      <c r="D2392" s="179"/>
      <c r="E2392" s="23"/>
      <c r="F2392" s="46"/>
      <c r="G2392" s="46"/>
      <c r="H2392" s="46"/>
    </row>
    <row r="2393" spans="1:8">
      <c r="A2393" s="70"/>
      <c r="B2393" s="465"/>
      <c r="C2393" s="425"/>
      <c r="D2393" s="179"/>
      <c r="E2393" s="23"/>
      <c r="F2393" s="46"/>
      <c r="G2393" s="46"/>
      <c r="H2393" s="46"/>
    </row>
    <row r="2394" spans="1:8" ht="45.75">
      <c r="A2394" s="70"/>
      <c r="B2394" s="465" t="s">
        <v>1215</v>
      </c>
      <c r="C2394" s="425"/>
      <c r="D2394" s="179"/>
      <c r="E2394" s="23"/>
      <c r="F2394" s="46"/>
      <c r="G2394" s="46"/>
      <c r="H2394" s="46"/>
    </row>
    <row r="2395" spans="1:8">
      <c r="A2395" s="70"/>
      <c r="B2395" s="465"/>
      <c r="C2395" s="425"/>
      <c r="D2395" s="179"/>
      <c r="E2395" s="23"/>
      <c r="F2395" s="46"/>
      <c r="G2395" s="46"/>
      <c r="H2395" s="46"/>
    </row>
    <row r="2396" spans="1:8" ht="34.5">
      <c r="A2396" s="70"/>
      <c r="B2396" s="465" t="s">
        <v>1216</v>
      </c>
      <c r="C2396" s="425"/>
      <c r="D2396" s="179"/>
      <c r="E2396" s="23"/>
      <c r="F2396" s="46"/>
      <c r="G2396" s="46"/>
      <c r="H2396" s="46"/>
    </row>
    <row r="2397" spans="1:8">
      <c r="A2397" s="70"/>
      <c r="B2397" s="465"/>
      <c r="C2397" s="425"/>
      <c r="D2397" s="179"/>
      <c r="E2397" s="23"/>
      <c r="F2397" s="46"/>
      <c r="G2397" s="46"/>
      <c r="H2397" s="46"/>
    </row>
    <row r="2398" spans="1:8" ht="45.75">
      <c r="A2398" s="70"/>
      <c r="B2398" s="465" t="s">
        <v>1217</v>
      </c>
      <c r="C2398" s="425"/>
      <c r="D2398" s="179"/>
      <c r="E2398" s="23"/>
      <c r="F2398" s="46"/>
      <c r="G2398" s="46"/>
      <c r="H2398" s="46"/>
    </row>
    <row r="2399" spans="1:8">
      <c r="A2399" s="70"/>
      <c r="B2399" s="465"/>
      <c r="C2399" s="425"/>
      <c r="D2399" s="179"/>
      <c r="E2399" s="23"/>
      <c r="F2399" s="46"/>
      <c r="G2399" s="46"/>
      <c r="H2399" s="46"/>
    </row>
    <row r="2400" spans="1:8" ht="45.75">
      <c r="A2400" s="70"/>
      <c r="B2400" s="465" t="s">
        <v>1218</v>
      </c>
      <c r="C2400" s="425"/>
      <c r="D2400" s="179"/>
      <c r="E2400" s="23"/>
      <c r="F2400" s="46"/>
      <c r="G2400" s="46"/>
      <c r="H2400" s="46"/>
    </row>
    <row r="2401" spans="1:8">
      <c r="A2401" s="70"/>
      <c r="B2401" s="465"/>
      <c r="C2401" s="425"/>
      <c r="D2401" s="179"/>
      <c r="E2401" s="23"/>
      <c r="F2401" s="46"/>
      <c r="G2401" s="46"/>
      <c r="H2401" s="46"/>
    </row>
    <row r="2402" spans="1:8" ht="34.5">
      <c r="A2402" s="70"/>
      <c r="B2402" s="465" t="s">
        <v>1219</v>
      </c>
      <c r="C2402" s="425"/>
      <c r="D2402" s="179"/>
      <c r="E2402" s="23"/>
      <c r="F2402" s="46"/>
      <c r="G2402" s="46"/>
      <c r="H2402" s="46"/>
    </row>
    <row r="2403" spans="1:8">
      <c r="A2403" s="70"/>
      <c r="B2403" s="465"/>
      <c r="C2403" s="425"/>
      <c r="D2403" s="179"/>
      <c r="E2403" s="23"/>
      <c r="F2403" s="46"/>
      <c r="G2403" s="46"/>
      <c r="H2403" s="46"/>
    </row>
    <row r="2404" spans="1:8" ht="45.75">
      <c r="A2404" s="70"/>
      <c r="B2404" s="465" t="s">
        <v>1220</v>
      </c>
      <c r="C2404" s="425"/>
      <c r="D2404" s="179"/>
      <c r="E2404" s="23"/>
      <c r="F2404" s="46"/>
      <c r="G2404" s="46"/>
      <c r="H2404" s="46"/>
    </row>
    <row r="2405" spans="1:8">
      <c r="A2405" s="70"/>
      <c r="B2405" s="466"/>
      <c r="C2405" s="467"/>
      <c r="D2405" s="179"/>
      <c r="E2405" s="23"/>
      <c r="F2405" s="46"/>
      <c r="G2405" s="46"/>
      <c r="H2405" s="46"/>
    </row>
    <row r="2406" spans="1:8">
      <c r="A2406" s="70">
        <v>202</v>
      </c>
      <c r="B2406" s="468" t="s">
        <v>1221</v>
      </c>
      <c r="C2406" s="311"/>
      <c r="D2406" s="269" t="s">
        <v>473</v>
      </c>
      <c r="E2406" s="23">
        <v>10</v>
      </c>
      <c r="F2406" s="46"/>
      <c r="G2406" s="46"/>
      <c r="H2406" s="46"/>
    </row>
    <row r="2407" spans="1:8" ht="68.25">
      <c r="A2407" s="70"/>
      <c r="B2407" s="469" t="s">
        <v>1222</v>
      </c>
      <c r="C2407" s="311"/>
      <c r="D2407" s="179"/>
      <c r="E2407" s="23"/>
      <c r="F2407" s="46"/>
      <c r="G2407" s="46"/>
      <c r="H2407" s="46"/>
    </row>
    <row r="2408" spans="1:8">
      <c r="A2408" s="57">
        <v>18</v>
      </c>
      <c r="B2408" s="36" t="s">
        <v>1223</v>
      </c>
      <c r="C2408" s="311" t="s">
        <v>1224</v>
      </c>
      <c r="D2408" s="193"/>
      <c r="E2408" s="23"/>
      <c r="F2408" s="23" t="s">
        <v>473</v>
      </c>
      <c r="G2408" s="60">
        <v>500</v>
      </c>
      <c r="H2408" s="60">
        <v>500</v>
      </c>
    </row>
    <row r="2409" spans="1:8">
      <c r="A2409" s="41"/>
      <c r="B2409" s="470"/>
      <c r="C2409" s="311"/>
      <c r="D2409" s="179"/>
      <c r="E2409" s="23"/>
      <c r="F2409" s="46"/>
      <c r="G2409" s="46"/>
      <c r="H2409" s="46"/>
    </row>
    <row r="2410" spans="1:8" ht="34.5">
      <c r="A2410" s="70"/>
      <c r="B2410" s="469" t="s">
        <v>1225</v>
      </c>
      <c r="C2410" s="311"/>
      <c r="D2410" s="179"/>
      <c r="E2410" s="23"/>
      <c r="F2410" s="46"/>
      <c r="G2410" s="46"/>
      <c r="H2410" s="46"/>
    </row>
    <row r="2411" spans="1:8">
      <c r="A2411" s="57">
        <v>18</v>
      </c>
      <c r="B2411" s="36" t="s">
        <v>1223</v>
      </c>
      <c r="C2411" s="311" t="s">
        <v>1224</v>
      </c>
      <c r="D2411" s="193"/>
      <c r="E2411" s="23"/>
      <c r="F2411" s="23" t="s">
        <v>473</v>
      </c>
      <c r="G2411" s="60">
        <v>680</v>
      </c>
      <c r="H2411" s="60">
        <v>680</v>
      </c>
    </row>
    <row r="2412" spans="1:8">
      <c r="A2412" s="70"/>
      <c r="B2412" s="471"/>
      <c r="C2412" s="311"/>
      <c r="D2412" s="179"/>
      <c r="E2412" s="23"/>
      <c r="F2412" s="46"/>
      <c r="G2412" s="46"/>
      <c r="H2412" s="46"/>
    </row>
    <row r="2413" spans="1:8" ht="68.25">
      <c r="A2413" s="70"/>
      <c r="B2413" s="469" t="s">
        <v>1226</v>
      </c>
      <c r="C2413" s="311"/>
      <c r="D2413" s="179"/>
      <c r="E2413" s="23"/>
      <c r="F2413" s="46"/>
      <c r="G2413" s="46"/>
      <c r="H2413" s="46"/>
    </row>
    <row r="2414" spans="1:8">
      <c r="A2414" s="57">
        <v>18</v>
      </c>
      <c r="B2414" s="36" t="s">
        <v>1223</v>
      </c>
      <c r="C2414" s="311" t="s">
        <v>1224</v>
      </c>
      <c r="D2414" s="193"/>
      <c r="E2414" s="23"/>
      <c r="F2414" s="23" t="s">
        <v>473</v>
      </c>
      <c r="G2414" s="60">
        <v>590</v>
      </c>
      <c r="H2414" s="60">
        <v>590</v>
      </c>
    </row>
    <row r="2415" spans="1:8">
      <c r="A2415" s="70"/>
      <c r="B2415" s="471"/>
      <c r="C2415" s="311"/>
      <c r="D2415" s="179"/>
      <c r="E2415" s="23"/>
      <c r="F2415" s="46"/>
      <c r="G2415" s="46"/>
      <c r="H2415" s="46"/>
    </row>
    <row r="2416" spans="1:8" ht="45.75">
      <c r="A2416" s="70"/>
      <c r="B2416" s="469" t="s">
        <v>1227</v>
      </c>
      <c r="C2416" s="311"/>
      <c r="D2416" s="179"/>
      <c r="E2416" s="23"/>
      <c r="F2416" s="46"/>
      <c r="G2416" s="46"/>
      <c r="H2416" s="46"/>
    </row>
    <row r="2417" spans="1:8">
      <c r="A2417" s="57">
        <v>18</v>
      </c>
      <c r="B2417" s="36" t="s">
        <v>1223</v>
      </c>
      <c r="C2417" s="311" t="s">
        <v>1224</v>
      </c>
      <c r="D2417" s="193"/>
      <c r="E2417" s="23"/>
      <c r="F2417" s="23" t="s">
        <v>473</v>
      </c>
      <c r="G2417" s="60">
        <v>590</v>
      </c>
      <c r="H2417" s="60">
        <v>590</v>
      </c>
    </row>
    <row r="2418" spans="1:8">
      <c r="A2418" s="70"/>
      <c r="B2418" s="471"/>
      <c r="C2418" s="311"/>
      <c r="D2418" s="179"/>
      <c r="E2418" s="23"/>
      <c r="F2418" s="46"/>
      <c r="G2418" s="46"/>
      <c r="H2418" s="46"/>
    </row>
    <row r="2419" spans="1:8" ht="57">
      <c r="A2419" s="70"/>
      <c r="B2419" s="469" t="s">
        <v>1228</v>
      </c>
      <c r="C2419" s="311"/>
      <c r="D2419" s="179"/>
      <c r="E2419" s="23"/>
      <c r="F2419" s="46"/>
      <c r="G2419" s="46"/>
      <c r="H2419" s="46"/>
    </row>
    <row r="2420" spans="1:8">
      <c r="A2420" s="57">
        <v>18</v>
      </c>
      <c r="B2420" s="36" t="s">
        <v>1223</v>
      </c>
      <c r="C2420" s="311" t="s">
        <v>1224</v>
      </c>
      <c r="D2420" s="193"/>
      <c r="E2420" s="23"/>
      <c r="F2420" s="23" t="s">
        <v>473</v>
      </c>
      <c r="G2420" s="60">
        <v>680</v>
      </c>
      <c r="H2420" s="60">
        <v>680</v>
      </c>
    </row>
    <row r="2421" spans="1:8">
      <c r="A2421" s="70"/>
      <c r="B2421" s="471"/>
      <c r="C2421" s="311"/>
      <c r="D2421" s="179"/>
      <c r="E2421" s="23"/>
      <c r="F2421" s="46"/>
      <c r="G2421" s="46"/>
      <c r="H2421" s="46"/>
    </row>
    <row r="2422" spans="1:8" ht="45.75">
      <c r="A2422" s="70"/>
      <c r="B2422" s="469" t="s">
        <v>1229</v>
      </c>
      <c r="C2422" s="311"/>
      <c r="D2422" s="179"/>
      <c r="E2422" s="23"/>
      <c r="F2422" s="46"/>
      <c r="G2422" s="46"/>
      <c r="H2422" s="46"/>
    </row>
    <row r="2423" spans="1:8">
      <c r="A2423" s="57">
        <v>18</v>
      </c>
      <c r="B2423" s="36" t="s">
        <v>1223</v>
      </c>
      <c r="C2423" s="311" t="s">
        <v>1224</v>
      </c>
      <c r="D2423" s="193"/>
      <c r="E2423" s="23"/>
      <c r="F2423" s="23" t="s">
        <v>473</v>
      </c>
      <c r="G2423" s="60">
        <v>680</v>
      </c>
      <c r="H2423" s="60">
        <v>680</v>
      </c>
    </row>
    <row r="2424" spans="1:8">
      <c r="A2424" s="70"/>
      <c r="B2424" s="471"/>
      <c r="C2424" s="311"/>
      <c r="D2424" s="179"/>
      <c r="E2424" s="23"/>
      <c r="F2424" s="46"/>
      <c r="G2424" s="46"/>
      <c r="H2424" s="46"/>
    </row>
    <row r="2425" spans="1:8" ht="34.5">
      <c r="A2425" s="70"/>
      <c r="B2425" s="469" t="s">
        <v>1230</v>
      </c>
      <c r="C2425" s="311"/>
      <c r="D2425" s="179"/>
      <c r="E2425" s="23"/>
      <c r="F2425" s="46"/>
      <c r="G2425" s="46"/>
      <c r="H2425" s="46"/>
    </row>
    <row r="2426" spans="1:8">
      <c r="A2426" s="57">
        <v>18</v>
      </c>
      <c r="B2426" s="36" t="s">
        <v>1223</v>
      </c>
      <c r="C2426" s="311" t="s">
        <v>1224</v>
      </c>
      <c r="D2426" s="193"/>
      <c r="E2426" s="23"/>
      <c r="F2426" s="23" t="s">
        <v>473</v>
      </c>
      <c r="G2426" s="60">
        <v>550</v>
      </c>
      <c r="H2426" s="60">
        <v>550</v>
      </c>
    </row>
    <row r="2427" spans="1:8">
      <c r="A2427" s="70"/>
      <c r="B2427" s="471"/>
      <c r="C2427" s="311"/>
      <c r="D2427" s="179"/>
      <c r="E2427" s="23"/>
      <c r="F2427" s="46"/>
      <c r="G2427" s="46"/>
      <c r="H2427" s="46"/>
    </row>
    <row r="2428" spans="1:8" ht="23.25">
      <c r="A2428" s="70"/>
      <c r="B2428" s="469" t="s">
        <v>1231</v>
      </c>
      <c r="C2428" s="311"/>
      <c r="D2428" s="179"/>
      <c r="E2428" s="23"/>
      <c r="F2428" s="46"/>
      <c r="G2428" s="46"/>
      <c r="H2428" s="46"/>
    </row>
    <row r="2429" spans="1:8">
      <c r="A2429" s="57">
        <v>18</v>
      </c>
      <c r="B2429" s="36" t="s">
        <v>1223</v>
      </c>
      <c r="C2429" s="311" t="s">
        <v>1224</v>
      </c>
      <c r="D2429" s="193"/>
      <c r="E2429" s="23"/>
      <c r="F2429" s="23" t="s">
        <v>473</v>
      </c>
      <c r="G2429" s="60">
        <v>550</v>
      </c>
      <c r="H2429" s="60">
        <v>550</v>
      </c>
    </row>
    <row r="2430" spans="1:8">
      <c r="A2430" s="70"/>
      <c r="B2430" s="471"/>
      <c r="C2430" s="311"/>
      <c r="D2430" s="179"/>
      <c r="E2430" s="23"/>
      <c r="F2430" s="46"/>
      <c r="G2430" s="46"/>
      <c r="H2430" s="46"/>
    </row>
    <row r="2431" spans="1:8" ht="23.25">
      <c r="A2431" s="70"/>
      <c r="B2431" s="469" t="s">
        <v>1232</v>
      </c>
      <c r="C2431" s="311"/>
      <c r="D2431" s="179"/>
      <c r="E2431" s="23"/>
      <c r="F2431" s="46"/>
      <c r="G2431" s="46"/>
      <c r="H2431" s="46"/>
    </row>
    <row r="2432" spans="1:8">
      <c r="A2432" s="57">
        <v>18</v>
      </c>
      <c r="B2432" s="36" t="s">
        <v>1223</v>
      </c>
      <c r="C2432" s="311" t="s">
        <v>1233</v>
      </c>
      <c r="D2432" s="193"/>
      <c r="E2432" s="23"/>
      <c r="F2432" s="23" t="s">
        <v>473</v>
      </c>
      <c r="G2432" s="60">
        <v>280</v>
      </c>
      <c r="H2432" s="60">
        <v>280</v>
      </c>
    </row>
    <row r="2433" spans="1:8">
      <c r="A2433" s="70"/>
      <c r="B2433" s="471"/>
      <c r="C2433" s="311"/>
      <c r="D2433" s="179"/>
      <c r="E2433" s="23"/>
      <c r="F2433" s="46"/>
      <c r="G2433" s="46"/>
      <c r="H2433" s="46"/>
    </row>
    <row r="2434" spans="1:8" ht="23.25">
      <c r="A2434" s="70"/>
      <c r="B2434" s="469" t="s">
        <v>1234</v>
      </c>
      <c r="C2434" s="311"/>
      <c r="D2434" s="179"/>
      <c r="E2434" s="23"/>
      <c r="F2434" s="46"/>
      <c r="G2434" s="46"/>
      <c r="H2434" s="46"/>
    </row>
    <row r="2435" spans="1:8">
      <c r="A2435" s="57">
        <v>18</v>
      </c>
      <c r="B2435" s="36" t="s">
        <v>1223</v>
      </c>
      <c r="C2435" s="311" t="s">
        <v>1233</v>
      </c>
      <c r="D2435" s="193"/>
      <c r="E2435" s="23"/>
      <c r="F2435" s="23" t="s">
        <v>473</v>
      </c>
      <c r="G2435" s="60">
        <v>500</v>
      </c>
      <c r="H2435" s="60">
        <v>500</v>
      </c>
    </row>
    <row r="2436" spans="1:8">
      <c r="A2436" s="70"/>
      <c r="B2436" s="471"/>
      <c r="C2436" s="311"/>
      <c r="D2436" s="179"/>
      <c r="E2436" s="23"/>
      <c r="F2436" s="46"/>
      <c r="G2436" s="46"/>
      <c r="H2436" s="46"/>
    </row>
    <row r="2437" spans="1:8">
      <c r="A2437" s="70"/>
      <c r="B2437" s="469" t="s">
        <v>1235</v>
      </c>
      <c r="C2437" s="311"/>
      <c r="D2437" s="179"/>
      <c r="E2437" s="23"/>
      <c r="F2437" s="46"/>
      <c r="G2437" s="46"/>
      <c r="H2437" s="46"/>
    </row>
    <row r="2438" spans="1:8">
      <c r="A2438" s="57">
        <v>18</v>
      </c>
      <c r="B2438" s="36" t="s">
        <v>1223</v>
      </c>
      <c r="C2438" s="311" t="s">
        <v>1233</v>
      </c>
      <c r="D2438" s="193"/>
      <c r="E2438" s="23"/>
      <c r="F2438" s="23" t="s">
        <v>473</v>
      </c>
      <c r="G2438" s="60">
        <v>550</v>
      </c>
      <c r="H2438" s="60">
        <v>550</v>
      </c>
    </row>
    <row r="2439" spans="1:8">
      <c r="A2439" s="70"/>
      <c r="B2439" s="471"/>
      <c r="C2439" s="311"/>
      <c r="D2439" s="179"/>
      <c r="E2439" s="23"/>
      <c r="F2439" s="46"/>
      <c r="G2439" s="46"/>
      <c r="H2439" s="46"/>
    </row>
    <row r="2440" spans="1:8" ht="23.25">
      <c r="A2440" s="70"/>
      <c r="B2440" s="469" t="s">
        <v>1236</v>
      </c>
      <c r="C2440" s="311"/>
      <c r="D2440" s="179"/>
      <c r="E2440" s="23"/>
      <c r="F2440" s="46"/>
      <c r="G2440" s="46"/>
      <c r="H2440" s="46"/>
    </row>
    <row r="2441" spans="1:8">
      <c r="A2441" s="57">
        <v>18</v>
      </c>
      <c r="B2441" s="36" t="s">
        <v>1223</v>
      </c>
      <c r="C2441" s="305" t="s">
        <v>1237</v>
      </c>
      <c r="D2441" s="193"/>
      <c r="E2441" s="23"/>
      <c r="F2441" s="23" t="s">
        <v>473</v>
      </c>
      <c r="G2441" s="60">
        <v>60</v>
      </c>
      <c r="H2441" s="60">
        <v>60</v>
      </c>
    </row>
    <row r="2442" spans="1:8">
      <c r="A2442" s="70"/>
      <c r="B2442" s="471"/>
      <c r="C2442" s="311"/>
      <c r="D2442" s="179"/>
      <c r="E2442" s="23"/>
      <c r="F2442" s="46"/>
      <c r="G2442" s="46"/>
      <c r="H2442" s="46"/>
    </row>
    <row r="2443" spans="1:8">
      <c r="A2443" s="70"/>
      <c r="B2443" s="469" t="s">
        <v>1238</v>
      </c>
      <c r="C2443" s="311"/>
      <c r="D2443" s="179"/>
      <c r="E2443" s="23"/>
      <c r="F2443" s="46"/>
      <c r="G2443" s="46"/>
      <c r="H2443" s="46"/>
    </row>
    <row r="2444" spans="1:8">
      <c r="A2444" s="57">
        <v>18</v>
      </c>
      <c r="B2444" s="36" t="s">
        <v>1223</v>
      </c>
      <c r="C2444" s="311" t="s">
        <v>1239</v>
      </c>
      <c r="D2444" s="193"/>
      <c r="E2444" s="23"/>
      <c r="F2444" s="23" t="s">
        <v>473</v>
      </c>
      <c r="G2444" s="60">
        <v>72</v>
      </c>
      <c r="H2444" s="60">
        <v>72</v>
      </c>
    </row>
    <row r="2445" spans="1:8">
      <c r="A2445" s="70"/>
      <c r="B2445" s="471"/>
      <c r="C2445" s="311"/>
      <c r="D2445" s="179"/>
      <c r="E2445" s="23"/>
      <c r="F2445" s="46"/>
      <c r="G2445" s="46"/>
      <c r="H2445" s="46"/>
    </row>
    <row r="2446" spans="1:8">
      <c r="A2446" s="70"/>
      <c r="B2446" s="469" t="s">
        <v>1240</v>
      </c>
      <c r="C2446" s="311"/>
      <c r="D2446" s="179"/>
      <c r="E2446" s="23"/>
      <c r="F2446" s="46"/>
      <c r="G2446" s="46"/>
      <c r="H2446" s="46"/>
    </row>
    <row r="2447" spans="1:8">
      <c r="A2447" s="57">
        <v>18</v>
      </c>
      <c r="B2447" s="36" t="s">
        <v>1223</v>
      </c>
      <c r="C2447" s="311" t="s">
        <v>1239</v>
      </c>
      <c r="D2447" s="193"/>
      <c r="E2447" s="23"/>
      <c r="F2447" s="23" t="s">
        <v>473</v>
      </c>
      <c r="G2447" s="60">
        <v>20</v>
      </c>
      <c r="H2447" s="60">
        <v>20</v>
      </c>
    </row>
    <row r="2448" spans="1:8">
      <c r="A2448" s="70"/>
      <c r="B2448" s="471"/>
      <c r="C2448" s="311"/>
      <c r="D2448" s="179"/>
      <c r="E2448" s="23"/>
      <c r="F2448" s="46"/>
      <c r="G2448" s="46"/>
      <c r="H2448" s="46"/>
    </row>
    <row r="2449" spans="1:8" ht="144">
      <c r="A2449" s="70">
        <v>203</v>
      </c>
      <c r="B2449" s="472" t="s">
        <v>1241</v>
      </c>
      <c r="C2449" s="473"/>
      <c r="D2449" s="269" t="s">
        <v>473</v>
      </c>
      <c r="E2449" s="23">
        <v>10</v>
      </c>
      <c r="F2449" s="46"/>
      <c r="G2449" s="46"/>
      <c r="H2449" s="46"/>
    </row>
    <row r="2450" spans="1:8">
      <c r="A2450" s="57">
        <v>24</v>
      </c>
      <c r="B2450" s="36" t="s">
        <v>50</v>
      </c>
      <c r="C2450" s="473" t="s">
        <v>1242</v>
      </c>
      <c r="D2450" s="474" t="s">
        <v>473</v>
      </c>
      <c r="E2450" s="475">
        <v>10</v>
      </c>
      <c r="F2450" s="475" t="s">
        <v>473</v>
      </c>
      <c r="G2450" s="476">
        <v>4350</v>
      </c>
      <c r="H2450" s="476">
        <v>4350</v>
      </c>
    </row>
    <row r="2451" spans="1:8">
      <c r="A2451" s="41"/>
      <c r="B2451" s="36"/>
      <c r="C2451" s="473"/>
      <c r="D2451" s="179"/>
      <c r="E2451" s="23"/>
      <c r="F2451" s="46"/>
      <c r="G2451" s="46"/>
      <c r="H2451" s="46"/>
    </row>
    <row r="2452" spans="1:8" ht="146.25">
      <c r="A2452" s="70">
        <v>204</v>
      </c>
      <c r="B2452" s="477" t="s">
        <v>1243</v>
      </c>
      <c r="C2452" s="473"/>
      <c r="D2452" s="269" t="s">
        <v>473</v>
      </c>
      <c r="E2452" s="23">
        <v>10</v>
      </c>
      <c r="F2452" s="46"/>
      <c r="G2452" s="46"/>
      <c r="H2452" s="46"/>
    </row>
    <row r="2453" spans="1:8">
      <c r="A2453" s="57">
        <v>24</v>
      </c>
      <c r="B2453" s="36" t="s">
        <v>50</v>
      </c>
      <c r="C2453" s="473" t="s">
        <v>1242</v>
      </c>
      <c r="D2453" s="474" t="s">
        <v>473</v>
      </c>
      <c r="E2453" s="475">
        <v>10</v>
      </c>
      <c r="F2453" s="475" t="s">
        <v>473</v>
      </c>
      <c r="G2453" s="476">
        <v>3650</v>
      </c>
      <c r="H2453" s="476">
        <v>3650</v>
      </c>
    </row>
    <row r="2454" spans="1:8">
      <c r="A2454" s="70"/>
      <c r="B2454" s="477"/>
      <c r="C2454" s="473"/>
      <c r="D2454" s="179"/>
      <c r="E2454" s="23"/>
      <c r="F2454" s="46"/>
      <c r="G2454" s="46"/>
      <c r="H2454" s="46"/>
    </row>
    <row r="2455" spans="1:8" ht="67.5">
      <c r="A2455" s="70">
        <v>205</v>
      </c>
      <c r="B2455" s="477" t="s">
        <v>1244</v>
      </c>
      <c r="C2455" s="473"/>
      <c r="D2455" s="269" t="s">
        <v>473</v>
      </c>
      <c r="E2455" s="23">
        <v>10</v>
      </c>
      <c r="F2455" s="46"/>
      <c r="G2455" s="46"/>
      <c r="H2455" s="46"/>
    </row>
    <row r="2456" spans="1:8">
      <c r="A2456" s="57">
        <v>24</v>
      </c>
      <c r="B2456" s="36" t="s">
        <v>50</v>
      </c>
      <c r="C2456" s="473" t="s">
        <v>1242</v>
      </c>
      <c r="D2456" s="474" t="s">
        <v>473</v>
      </c>
      <c r="E2456" s="475">
        <v>10</v>
      </c>
      <c r="F2456" s="475" t="s">
        <v>473</v>
      </c>
      <c r="G2456" s="476">
        <v>2800</v>
      </c>
      <c r="H2456" s="476">
        <v>2800</v>
      </c>
    </row>
    <row r="2457" spans="1:8">
      <c r="A2457" s="70"/>
      <c r="B2457" s="477"/>
      <c r="C2457" s="473"/>
      <c r="D2457" s="179"/>
      <c r="E2457" s="23"/>
      <c r="F2457" s="46"/>
      <c r="G2457" s="46"/>
      <c r="H2457" s="46"/>
    </row>
    <row r="2458" spans="1:8">
      <c r="A2458" s="70">
        <v>206</v>
      </c>
      <c r="B2458" s="477" t="s">
        <v>1245</v>
      </c>
      <c r="C2458" s="473"/>
      <c r="D2458" s="269" t="s">
        <v>473</v>
      </c>
      <c r="E2458" s="23">
        <v>10</v>
      </c>
      <c r="F2458" s="46"/>
      <c r="G2458" s="46"/>
      <c r="H2458" s="46"/>
    </row>
    <row r="2459" spans="1:8">
      <c r="A2459" s="57">
        <v>24</v>
      </c>
      <c r="B2459" s="36" t="s">
        <v>50</v>
      </c>
      <c r="C2459" s="473" t="s">
        <v>1242</v>
      </c>
      <c r="D2459" s="474" t="s">
        <v>473</v>
      </c>
      <c r="E2459" s="475">
        <v>10</v>
      </c>
      <c r="F2459" s="475" t="s">
        <v>473</v>
      </c>
      <c r="G2459" s="476">
        <v>2800</v>
      </c>
      <c r="H2459" s="476">
        <v>2800</v>
      </c>
    </row>
    <row r="2460" spans="1:8">
      <c r="A2460" s="41"/>
      <c r="B2460" s="36"/>
      <c r="C2460" s="473"/>
      <c r="D2460" s="120"/>
      <c r="E2460" s="23"/>
      <c r="F2460" s="46"/>
      <c r="G2460" s="46"/>
      <c r="H2460" s="46"/>
    </row>
    <row r="2461" spans="1:8" ht="22.5">
      <c r="A2461" s="70"/>
      <c r="B2461" s="478" t="s">
        <v>1246</v>
      </c>
      <c r="C2461" s="479"/>
      <c r="D2461" s="179"/>
      <c r="E2461" s="23"/>
      <c r="F2461" s="46"/>
      <c r="G2461" s="46"/>
      <c r="H2461" s="46"/>
    </row>
    <row r="2462" spans="1:8">
      <c r="A2462" s="57">
        <v>24</v>
      </c>
      <c r="B2462" s="36" t="s">
        <v>50</v>
      </c>
      <c r="C2462" s="479" t="s">
        <v>1242</v>
      </c>
      <c r="D2462" s="480"/>
      <c r="E2462" s="475"/>
      <c r="F2462" s="481" t="s">
        <v>986</v>
      </c>
      <c r="G2462" s="482">
        <v>1400</v>
      </c>
      <c r="H2462" s="482">
        <v>1400</v>
      </c>
    </row>
    <row r="2463" spans="1:8">
      <c r="A2463" s="70"/>
      <c r="B2463" s="483"/>
      <c r="C2463" s="479"/>
      <c r="D2463" s="179"/>
      <c r="E2463" s="23"/>
      <c r="F2463" s="46"/>
      <c r="G2463" s="46"/>
      <c r="H2463" s="46"/>
    </row>
    <row r="2464" spans="1:8" ht="22.5">
      <c r="A2464" s="70"/>
      <c r="B2464" s="478" t="s">
        <v>1247</v>
      </c>
      <c r="C2464" s="473"/>
      <c r="D2464" s="179"/>
      <c r="E2464" s="23"/>
      <c r="F2464" s="46"/>
      <c r="G2464" s="46"/>
      <c r="H2464" s="46"/>
    </row>
    <row r="2465" spans="1:8">
      <c r="A2465" s="57">
        <v>24</v>
      </c>
      <c r="B2465" s="36" t="s">
        <v>50</v>
      </c>
      <c r="C2465" s="473" t="s">
        <v>1242</v>
      </c>
      <c r="D2465" s="480"/>
      <c r="E2465" s="475"/>
      <c r="F2465" s="481" t="s">
        <v>986</v>
      </c>
      <c r="G2465" s="482">
        <v>1400</v>
      </c>
      <c r="H2465" s="482">
        <v>1400</v>
      </c>
    </row>
    <row r="2466" spans="1:8">
      <c r="A2466" s="70"/>
      <c r="B2466" s="483"/>
      <c r="C2466" s="473"/>
      <c r="D2466" s="179"/>
      <c r="E2466" s="23"/>
      <c r="F2466" s="46"/>
      <c r="G2466" s="46"/>
      <c r="H2466" s="46"/>
    </row>
    <row r="2467" spans="1:8" ht="33.75">
      <c r="A2467" s="70">
        <v>207</v>
      </c>
      <c r="B2467" s="484" t="s">
        <v>1248</v>
      </c>
      <c r="C2467" s="485"/>
      <c r="D2467" s="269" t="s">
        <v>473</v>
      </c>
      <c r="E2467" s="23">
        <v>10</v>
      </c>
      <c r="F2467" s="46"/>
      <c r="G2467" s="46"/>
      <c r="H2467" s="46"/>
    </row>
    <row r="2468" spans="1:8">
      <c r="A2468" s="57">
        <v>24</v>
      </c>
      <c r="B2468" s="36" t="s">
        <v>50</v>
      </c>
      <c r="C2468" s="485" t="s">
        <v>1242</v>
      </c>
      <c r="D2468" s="474" t="s">
        <v>473</v>
      </c>
      <c r="E2468" s="475">
        <v>10</v>
      </c>
      <c r="F2468" s="475" t="s">
        <v>473</v>
      </c>
      <c r="G2468" s="476">
        <v>3650</v>
      </c>
      <c r="H2468" s="476">
        <v>3650</v>
      </c>
    </row>
    <row r="2469" spans="1:8">
      <c r="A2469" s="70"/>
      <c r="B2469" s="484"/>
      <c r="C2469" s="485"/>
      <c r="D2469" s="120"/>
      <c r="E2469" s="23"/>
      <c r="F2469" s="46"/>
      <c r="G2469" s="46"/>
      <c r="H2469" s="46"/>
    </row>
    <row r="2470" spans="1:8" ht="135">
      <c r="A2470" s="70"/>
      <c r="B2470" s="477" t="s">
        <v>1249</v>
      </c>
      <c r="C2470" s="418"/>
      <c r="D2470" s="179"/>
      <c r="E2470" s="23"/>
      <c r="F2470" s="46"/>
      <c r="G2470" s="46"/>
      <c r="H2470" s="46"/>
    </row>
    <row r="2471" spans="1:8">
      <c r="A2471" s="57">
        <v>24</v>
      </c>
      <c r="B2471" s="36" t="s">
        <v>50</v>
      </c>
      <c r="C2471" s="418" t="s">
        <v>1242</v>
      </c>
      <c r="D2471" s="480"/>
      <c r="E2471" s="475"/>
      <c r="F2471" s="481" t="s">
        <v>986</v>
      </c>
      <c r="G2471" s="482">
        <v>1650</v>
      </c>
      <c r="H2471" s="482">
        <v>1650</v>
      </c>
    </row>
    <row r="2472" spans="1:8">
      <c r="A2472" s="70"/>
      <c r="B2472" s="486"/>
      <c r="C2472" s="418"/>
      <c r="D2472" s="179"/>
      <c r="E2472" s="23"/>
      <c r="F2472" s="46"/>
      <c r="G2472" s="46"/>
      <c r="H2472" s="46"/>
    </row>
    <row r="2473" spans="1:8" ht="135">
      <c r="A2473" s="70"/>
      <c r="B2473" s="487" t="s">
        <v>1250</v>
      </c>
      <c r="C2473" s="488"/>
      <c r="D2473" s="179"/>
      <c r="E2473" s="23"/>
      <c r="F2473" s="46"/>
      <c r="G2473" s="46"/>
      <c r="H2473" s="46"/>
    </row>
    <row r="2474" spans="1:8">
      <c r="A2474" s="57">
        <v>24</v>
      </c>
      <c r="B2474" s="36" t="s">
        <v>50</v>
      </c>
      <c r="C2474" s="418" t="s">
        <v>1242</v>
      </c>
      <c r="D2474" s="480"/>
      <c r="E2474" s="475"/>
      <c r="F2474" s="481" t="s">
        <v>986</v>
      </c>
      <c r="G2474" s="482">
        <v>2000</v>
      </c>
      <c r="H2474" s="482">
        <v>2000</v>
      </c>
    </row>
    <row r="2475" spans="1:8">
      <c r="A2475" s="70"/>
      <c r="B2475" s="489"/>
      <c r="C2475" s="488"/>
      <c r="D2475" s="179"/>
      <c r="E2475" s="23"/>
      <c r="F2475" s="46"/>
      <c r="G2475" s="46"/>
      <c r="H2475" s="46"/>
    </row>
    <row r="2476" spans="1:8" ht="78.75">
      <c r="A2476" s="70"/>
      <c r="B2476" s="477" t="s">
        <v>1251</v>
      </c>
      <c r="C2476" s="473"/>
      <c r="D2476" s="179"/>
      <c r="E2476" s="23"/>
      <c r="F2476" s="46"/>
      <c r="G2476" s="46"/>
      <c r="H2476" s="46"/>
    </row>
    <row r="2477" spans="1:8">
      <c r="A2477" s="57">
        <v>24</v>
      </c>
      <c r="B2477" s="36" t="s">
        <v>50</v>
      </c>
      <c r="C2477" s="473" t="s">
        <v>1242</v>
      </c>
      <c r="D2477" s="480"/>
      <c r="E2477" s="475"/>
      <c r="F2477" s="481" t="s">
        <v>986</v>
      </c>
      <c r="G2477" s="482">
        <v>953</v>
      </c>
      <c r="H2477" s="482">
        <v>953</v>
      </c>
    </row>
    <row r="2478" spans="1:8">
      <c r="A2478" s="70"/>
      <c r="B2478" s="486"/>
      <c r="C2478" s="473"/>
      <c r="D2478" s="179"/>
      <c r="E2478" s="23"/>
      <c r="F2478" s="46"/>
      <c r="G2478" s="46"/>
      <c r="H2478" s="46"/>
    </row>
    <row r="2479" spans="1:8" ht="67.5">
      <c r="A2479" s="70"/>
      <c r="B2479" s="477" t="s">
        <v>1252</v>
      </c>
      <c r="C2479" s="473"/>
      <c r="D2479" s="179"/>
      <c r="E2479" s="23"/>
      <c r="F2479" s="46"/>
      <c r="G2479" s="46"/>
      <c r="H2479" s="46"/>
    </row>
    <row r="2480" spans="1:8">
      <c r="A2480" s="57">
        <v>24</v>
      </c>
      <c r="B2480" s="36" t="s">
        <v>50</v>
      </c>
      <c r="C2480" s="473" t="s">
        <v>1242</v>
      </c>
      <c r="D2480" s="480"/>
      <c r="E2480" s="475"/>
      <c r="F2480" s="481" t="s">
        <v>986</v>
      </c>
      <c r="G2480" s="482">
        <v>346</v>
      </c>
      <c r="H2480" s="482">
        <v>346</v>
      </c>
    </row>
    <row r="2481" spans="1:8">
      <c r="A2481" s="70"/>
      <c r="B2481" s="486"/>
      <c r="C2481" s="473"/>
      <c r="D2481" s="179"/>
      <c r="E2481" s="23"/>
      <c r="F2481" s="46"/>
      <c r="G2481" s="46"/>
      <c r="H2481" s="46"/>
    </row>
    <row r="2482" spans="1:8" ht="56.25">
      <c r="A2482" s="70"/>
      <c r="B2482" s="477" t="s">
        <v>1253</v>
      </c>
      <c r="C2482" s="473"/>
      <c r="D2482" s="179"/>
      <c r="E2482" s="23"/>
      <c r="F2482" s="46"/>
      <c r="G2482" s="46"/>
      <c r="H2482" s="46"/>
    </row>
    <row r="2483" spans="1:8">
      <c r="A2483" s="57">
        <v>24</v>
      </c>
      <c r="B2483" s="36" t="s">
        <v>50</v>
      </c>
      <c r="C2483" s="473" t="s">
        <v>1242</v>
      </c>
      <c r="D2483" s="480"/>
      <c r="E2483" s="475"/>
      <c r="F2483" s="481" t="s">
        <v>986</v>
      </c>
      <c r="G2483" s="482">
        <v>100</v>
      </c>
      <c r="H2483" s="482">
        <v>100</v>
      </c>
    </row>
    <row r="2484" spans="1:8">
      <c r="A2484" s="70"/>
      <c r="B2484" s="486"/>
      <c r="C2484" s="473"/>
      <c r="D2484" s="179"/>
      <c r="E2484" s="23"/>
      <c r="F2484" s="46"/>
      <c r="G2484" s="46"/>
      <c r="H2484" s="46"/>
    </row>
    <row r="2485" spans="1:8" ht="67.5">
      <c r="A2485" s="70"/>
      <c r="B2485" s="477" t="s">
        <v>1244</v>
      </c>
      <c r="C2485" s="473"/>
      <c r="D2485" s="179"/>
      <c r="E2485" s="23"/>
      <c r="F2485" s="46"/>
      <c r="G2485" s="46"/>
      <c r="H2485" s="46"/>
    </row>
    <row r="2486" spans="1:8">
      <c r="A2486" s="57">
        <v>24</v>
      </c>
      <c r="B2486" s="36" t="s">
        <v>50</v>
      </c>
      <c r="C2486" s="473" t="s">
        <v>1242</v>
      </c>
      <c r="D2486" s="480"/>
      <c r="E2486" s="475"/>
      <c r="F2486" s="481" t="s">
        <v>986</v>
      </c>
      <c r="G2486" s="482">
        <v>550</v>
      </c>
      <c r="H2486" s="482">
        <v>550</v>
      </c>
    </row>
    <row r="2487" spans="1:8">
      <c r="A2487" s="70"/>
      <c r="B2487" s="486"/>
      <c r="C2487" s="473"/>
      <c r="D2487" s="179"/>
      <c r="E2487" s="23"/>
      <c r="F2487" s="46"/>
      <c r="G2487" s="46"/>
      <c r="H2487" s="46"/>
    </row>
    <row r="2488" spans="1:8" ht="22.5">
      <c r="A2488" s="70"/>
      <c r="B2488" s="478" t="s">
        <v>1246</v>
      </c>
      <c r="C2488" s="479"/>
      <c r="D2488" s="179"/>
      <c r="E2488" s="23"/>
      <c r="F2488" s="46"/>
      <c r="G2488" s="46"/>
      <c r="H2488" s="46"/>
    </row>
    <row r="2489" spans="1:8">
      <c r="A2489" s="57">
        <v>24</v>
      </c>
      <c r="B2489" s="36" t="s">
        <v>50</v>
      </c>
      <c r="C2489" s="479" t="s">
        <v>1242</v>
      </c>
      <c r="D2489" s="480"/>
      <c r="E2489" s="475"/>
      <c r="F2489" s="481" t="s">
        <v>986</v>
      </c>
      <c r="G2489" s="482">
        <v>100</v>
      </c>
      <c r="H2489" s="482">
        <v>100</v>
      </c>
    </row>
    <row r="2490" spans="1:8">
      <c r="A2490" s="70"/>
      <c r="B2490" s="483"/>
      <c r="C2490" s="479"/>
      <c r="D2490" s="179"/>
      <c r="E2490" s="23"/>
      <c r="F2490" s="46"/>
      <c r="G2490" s="46"/>
      <c r="H2490" s="46"/>
    </row>
    <row r="2491" spans="1:8" ht="22.5">
      <c r="A2491" s="70"/>
      <c r="B2491" s="478" t="s">
        <v>1247</v>
      </c>
      <c r="C2491" s="473"/>
      <c r="D2491" s="179"/>
      <c r="E2491" s="23"/>
      <c r="F2491" s="46"/>
      <c r="G2491" s="46"/>
      <c r="H2491" s="46"/>
    </row>
    <row r="2492" spans="1:8">
      <c r="A2492" s="57">
        <v>24</v>
      </c>
      <c r="B2492" s="36" t="s">
        <v>50</v>
      </c>
      <c r="C2492" s="473" t="s">
        <v>1242</v>
      </c>
      <c r="D2492" s="480"/>
      <c r="E2492" s="475"/>
      <c r="F2492" s="481" t="s">
        <v>986</v>
      </c>
      <c r="G2492" s="482">
        <v>150</v>
      </c>
      <c r="H2492" s="482">
        <v>150</v>
      </c>
    </row>
    <row r="2493" spans="1:8">
      <c r="A2493" s="70"/>
      <c r="B2493" s="483"/>
      <c r="C2493" s="473"/>
      <c r="D2493" s="179"/>
      <c r="E2493" s="23"/>
      <c r="F2493" s="46"/>
      <c r="G2493" s="46"/>
      <c r="H2493" s="46"/>
    </row>
    <row r="2494" spans="1:8" ht="24">
      <c r="A2494" s="70">
        <v>208</v>
      </c>
      <c r="B2494" s="490" t="s">
        <v>1254</v>
      </c>
      <c r="C2494" s="485"/>
      <c r="D2494" s="269" t="s">
        <v>473</v>
      </c>
      <c r="E2494" s="23">
        <v>10</v>
      </c>
      <c r="F2494" s="46"/>
      <c r="G2494" s="46"/>
      <c r="H2494" s="46"/>
    </row>
    <row r="2495" spans="1:8">
      <c r="A2495" s="57">
        <v>24</v>
      </c>
      <c r="B2495" s="36" t="s">
        <v>50</v>
      </c>
      <c r="C2495" s="485" t="s">
        <v>1242</v>
      </c>
      <c r="D2495" s="474" t="s">
        <v>473</v>
      </c>
      <c r="E2495" s="475">
        <v>10</v>
      </c>
      <c r="F2495" s="475" t="s">
        <v>473</v>
      </c>
      <c r="G2495" s="476">
        <v>6800</v>
      </c>
      <c r="H2495" s="476">
        <v>6800</v>
      </c>
    </row>
    <row r="2496" spans="1:8">
      <c r="A2496" s="70"/>
      <c r="B2496" s="490"/>
      <c r="C2496" s="485"/>
      <c r="D2496" s="120"/>
      <c r="E2496" s="23"/>
      <c r="F2496" s="46"/>
      <c r="G2496" s="46"/>
      <c r="H2496" s="46"/>
    </row>
    <row r="2497" spans="1:8" ht="146.25">
      <c r="A2497" s="70"/>
      <c r="B2497" s="477" t="s">
        <v>1255</v>
      </c>
      <c r="C2497" s="473"/>
      <c r="D2497" s="179"/>
      <c r="E2497" s="23"/>
      <c r="F2497" s="46"/>
      <c r="G2497" s="46"/>
      <c r="H2497" s="46"/>
    </row>
    <row r="2498" spans="1:8">
      <c r="A2498" s="57">
        <v>24</v>
      </c>
      <c r="B2498" s="36" t="s">
        <v>50</v>
      </c>
      <c r="C2498" s="473" t="s">
        <v>1242</v>
      </c>
      <c r="D2498" s="480"/>
      <c r="E2498" s="475"/>
      <c r="F2498" s="481" t="s">
        <v>986</v>
      </c>
      <c r="G2498" s="482">
        <v>2500</v>
      </c>
      <c r="H2498" s="482">
        <v>2500</v>
      </c>
    </row>
    <row r="2499" spans="1:8">
      <c r="A2499" s="70"/>
      <c r="B2499" s="486"/>
      <c r="C2499" s="473"/>
      <c r="D2499" s="179"/>
      <c r="E2499" s="23"/>
      <c r="F2499" s="46"/>
      <c r="G2499" s="46"/>
      <c r="H2499" s="46"/>
    </row>
    <row r="2500" spans="1:8" ht="135">
      <c r="A2500" s="70"/>
      <c r="B2500" s="477" t="s">
        <v>1256</v>
      </c>
      <c r="C2500" s="473"/>
      <c r="D2500" s="179"/>
      <c r="E2500" s="23"/>
      <c r="F2500" s="46"/>
      <c r="G2500" s="46"/>
      <c r="H2500" s="46"/>
    </row>
    <row r="2501" spans="1:8">
      <c r="A2501" s="57">
        <v>24</v>
      </c>
      <c r="B2501" s="36" t="s">
        <v>50</v>
      </c>
      <c r="C2501" s="473" t="s">
        <v>1242</v>
      </c>
      <c r="D2501" s="480"/>
      <c r="E2501" s="475"/>
      <c r="F2501" s="481" t="s">
        <v>986</v>
      </c>
      <c r="G2501" s="482">
        <v>2500</v>
      </c>
      <c r="H2501" s="482">
        <v>2500</v>
      </c>
    </row>
    <row r="2502" spans="1:8">
      <c r="A2502" s="70"/>
      <c r="B2502" s="486"/>
      <c r="C2502" s="473"/>
      <c r="D2502" s="179"/>
      <c r="E2502" s="23"/>
      <c r="F2502" s="46"/>
      <c r="G2502" s="46"/>
      <c r="H2502" s="46"/>
    </row>
    <row r="2503" spans="1:8" ht="146.25">
      <c r="A2503" s="70"/>
      <c r="B2503" s="477" t="s">
        <v>1257</v>
      </c>
      <c r="C2503" s="473"/>
      <c r="D2503" s="179"/>
      <c r="E2503" s="23"/>
      <c r="F2503" s="46"/>
      <c r="G2503" s="46"/>
      <c r="H2503" s="46"/>
    </row>
    <row r="2504" spans="1:8">
      <c r="A2504" s="57">
        <v>24</v>
      </c>
      <c r="B2504" s="36" t="s">
        <v>50</v>
      </c>
      <c r="C2504" s="473" t="s">
        <v>1242</v>
      </c>
      <c r="D2504" s="480"/>
      <c r="E2504" s="475"/>
      <c r="F2504" s="481" t="s">
        <v>986</v>
      </c>
      <c r="G2504" s="482">
        <v>2500</v>
      </c>
      <c r="H2504" s="482">
        <v>2500</v>
      </c>
    </row>
    <row r="2505" spans="1:8">
      <c r="A2505" s="70"/>
      <c r="B2505" s="491"/>
      <c r="C2505" s="492"/>
      <c r="D2505" s="179"/>
      <c r="E2505" s="23"/>
      <c r="F2505" s="46"/>
      <c r="G2505" s="46"/>
      <c r="H2505" s="46"/>
    </row>
    <row r="2506" spans="1:8" ht="180">
      <c r="A2506" s="70"/>
      <c r="B2506" s="493" t="s">
        <v>1258</v>
      </c>
      <c r="C2506" s="494"/>
      <c r="D2506" s="179"/>
      <c r="E2506" s="23"/>
      <c r="F2506" s="46"/>
      <c r="G2506" s="46"/>
      <c r="H2506" s="46"/>
    </row>
    <row r="2507" spans="1:8">
      <c r="A2507" s="57">
        <v>24</v>
      </c>
      <c r="B2507" s="36" t="s">
        <v>50</v>
      </c>
      <c r="C2507" s="473" t="s">
        <v>1242</v>
      </c>
      <c r="D2507" s="480"/>
      <c r="E2507" s="475"/>
      <c r="F2507" s="481" t="s">
        <v>986</v>
      </c>
      <c r="G2507" s="482">
        <v>3700</v>
      </c>
      <c r="H2507" s="482">
        <v>3700</v>
      </c>
    </row>
    <row r="2508" spans="1:8">
      <c r="A2508" s="70"/>
      <c r="B2508" s="491"/>
      <c r="C2508" s="492"/>
      <c r="D2508" s="179"/>
      <c r="E2508" s="23"/>
      <c r="F2508" s="46"/>
      <c r="G2508" s="46"/>
      <c r="H2508" s="46"/>
    </row>
    <row r="2509" spans="1:8" ht="191.25">
      <c r="A2509" s="70"/>
      <c r="B2509" s="477" t="s">
        <v>1259</v>
      </c>
      <c r="C2509" s="473"/>
      <c r="D2509" s="179"/>
      <c r="E2509" s="23"/>
      <c r="F2509" s="46"/>
      <c r="G2509" s="46"/>
      <c r="H2509" s="46"/>
    </row>
    <row r="2510" spans="1:8">
      <c r="A2510" s="57">
        <v>24</v>
      </c>
      <c r="B2510" s="36" t="s">
        <v>50</v>
      </c>
      <c r="C2510" s="473" t="s">
        <v>1242</v>
      </c>
      <c r="D2510" s="480"/>
      <c r="E2510" s="475"/>
      <c r="F2510" s="481" t="s">
        <v>986</v>
      </c>
      <c r="G2510" s="482">
        <v>3700</v>
      </c>
      <c r="H2510" s="482">
        <v>3700</v>
      </c>
    </row>
    <row r="2511" spans="1:8">
      <c r="A2511" s="70"/>
      <c r="B2511" s="486"/>
      <c r="C2511" s="473"/>
      <c r="D2511" s="179"/>
      <c r="E2511" s="23"/>
      <c r="F2511" s="46"/>
      <c r="G2511" s="46"/>
      <c r="H2511" s="46"/>
    </row>
    <row r="2512" spans="1:8" ht="78.75">
      <c r="A2512" s="70"/>
      <c r="B2512" s="484" t="s">
        <v>1260</v>
      </c>
      <c r="C2512" s="495"/>
      <c r="D2512" s="179"/>
      <c r="E2512" s="23"/>
      <c r="F2512" s="46"/>
      <c r="G2512" s="46"/>
      <c r="H2512" s="46"/>
    </row>
    <row r="2513" spans="1:8">
      <c r="A2513" s="57">
        <v>24</v>
      </c>
      <c r="B2513" s="36" t="s">
        <v>50</v>
      </c>
      <c r="C2513" s="495" t="s">
        <v>1242</v>
      </c>
      <c r="D2513" s="480"/>
      <c r="E2513" s="475"/>
      <c r="F2513" s="481" t="s">
        <v>986</v>
      </c>
      <c r="G2513" s="482">
        <v>1500</v>
      </c>
      <c r="H2513" s="482">
        <v>1500</v>
      </c>
    </row>
    <row r="2514" spans="1:8">
      <c r="A2514" s="70"/>
      <c r="B2514" s="496"/>
      <c r="C2514" s="495"/>
      <c r="D2514" s="179"/>
      <c r="E2514" s="23"/>
      <c r="F2514" s="46"/>
      <c r="G2514" s="46"/>
      <c r="H2514" s="46"/>
    </row>
    <row r="2515" spans="1:8" ht="90">
      <c r="A2515" s="70"/>
      <c r="B2515" s="484" t="s">
        <v>1261</v>
      </c>
      <c r="C2515" s="497"/>
      <c r="D2515" s="179"/>
      <c r="E2515" s="23"/>
      <c r="F2515" s="46"/>
      <c r="G2515" s="46"/>
      <c r="H2515" s="46"/>
    </row>
    <row r="2516" spans="1:8">
      <c r="A2516" s="57">
        <v>24</v>
      </c>
      <c r="B2516" s="36" t="s">
        <v>50</v>
      </c>
      <c r="C2516" s="497" t="s">
        <v>1242</v>
      </c>
      <c r="D2516" s="480"/>
      <c r="E2516" s="475"/>
      <c r="F2516" s="481" t="s">
        <v>986</v>
      </c>
      <c r="G2516" s="482">
        <v>1200</v>
      </c>
      <c r="H2516" s="482">
        <v>1200</v>
      </c>
    </row>
    <row r="2517" spans="1:8">
      <c r="A2517" s="70"/>
      <c r="B2517" s="496"/>
      <c r="C2517" s="497"/>
      <c r="D2517" s="179"/>
      <c r="E2517" s="23"/>
      <c r="F2517" s="46"/>
      <c r="G2517" s="46"/>
      <c r="H2517" s="46"/>
    </row>
    <row r="2518" spans="1:8" ht="101.25">
      <c r="A2518" s="70"/>
      <c r="B2518" s="484" t="s">
        <v>1262</v>
      </c>
      <c r="C2518" s="497"/>
      <c r="D2518" s="179"/>
      <c r="E2518" s="23"/>
      <c r="F2518" s="46"/>
      <c r="G2518" s="46"/>
      <c r="H2518" s="46"/>
    </row>
    <row r="2519" spans="1:8">
      <c r="A2519" s="57">
        <v>24</v>
      </c>
      <c r="B2519" s="36" t="s">
        <v>50</v>
      </c>
      <c r="C2519" s="497" t="s">
        <v>1242</v>
      </c>
      <c r="D2519" s="480"/>
      <c r="E2519" s="475"/>
      <c r="F2519" s="481" t="s">
        <v>986</v>
      </c>
      <c r="G2519" s="482">
        <v>1600</v>
      </c>
      <c r="H2519" s="482">
        <v>1600</v>
      </c>
    </row>
    <row r="2520" spans="1:8">
      <c r="A2520" s="70"/>
      <c r="B2520" s="496"/>
      <c r="C2520" s="497"/>
      <c r="D2520" s="179"/>
      <c r="E2520" s="23"/>
      <c r="F2520" s="46"/>
      <c r="G2520" s="46"/>
      <c r="H2520" s="46"/>
    </row>
    <row r="2521" spans="1:8" ht="56.25">
      <c r="A2521" s="70"/>
      <c r="B2521" s="484" t="s">
        <v>1263</v>
      </c>
      <c r="C2521" s="497"/>
      <c r="D2521" s="179"/>
      <c r="E2521" s="23"/>
      <c r="F2521" s="46"/>
      <c r="G2521" s="46"/>
      <c r="H2521" s="46"/>
    </row>
    <row r="2522" spans="1:8">
      <c r="A2522" s="57">
        <v>24</v>
      </c>
      <c r="B2522" s="36" t="s">
        <v>50</v>
      </c>
      <c r="C2522" s="497" t="s">
        <v>1242</v>
      </c>
      <c r="D2522" s="480"/>
      <c r="E2522" s="475"/>
      <c r="F2522" s="481" t="s">
        <v>986</v>
      </c>
      <c r="G2522" s="482">
        <v>100</v>
      </c>
      <c r="H2522" s="482">
        <v>100</v>
      </c>
    </row>
    <row r="2523" spans="1:8">
      <c r="A2523" s="70"/>
      <c r="B2523" s="496"/>
      <c r="C2523" s="497"/>
      <c r="D2523" s="179"/>
      <c r="E2523" s="23"/>
      <c r="F2523" s="46"/>
      <c r="G2523" s="46"/>
      <c r="H2523" s="46"/>
    </row>
    <row r="2524" spans="1:8" ht="36">
      <c r="A2524" s="70">
        <v>209</v>
      </c>
      <c r="B2524" s="490" t="s">
        <v>1264</v>
      </c>
      <c r="C2524" s="485"/>
      <c r="D2524" s="269" t="s">
        <v>473</v>
      </c>
      <c r="E2524" s="23">
        <v>10</v>
      </c>
      <c r="F2524" s="46"/>
      <c r="G2524" s="46"/>
      <c r="H2524" s="46"/>
    </row>
    <row r="2525" spans="1:8">
      <c r="A2525" s="57">
        <v>24</v>
      </c>
      <c r="B2525" s="36" t="s">
        <v>50</v>
      </c>
      <c r="C2525" s="485" t="s">
        <v>1242</v>
      </c>
      <c r="D2525" s="474" t="s">
        <v>473</v>
      </c>
      <c r="E2525" s="475">
        <v>10</v>
      </c>
      <c r="F2525" s="475" t="s">
        <v>473</v>
      </c>
      <c r="G2525" s="476">
        <v>6000</v>
      </c>
      <c r="H2525" s="476">
        <v>6000</v>
      </c>
    </row>
    <row r="2526" spans="1:8">
      <c r="A2526" s="70"/>
      <c r="B2526" s="490"/>
      <c r="C2526" s="485"/>
      <c r="D2526" s="120"/>
      <c r="E2526" s="23"/>
      <c r="F2526" s="46"/>
      <c r="G2526" s="46"/>
      <c r="H2526" s="46"/>
    </row>
    <row r="2527" spans="1:8" ht="146.25">
      <c r="A2527" s="70"/>
      <c r="B2527" s="477" t="s">
        <v>1255</v>
      </c>
      <c r="C2527" s="473"/>
      <c r="D2527" s="179"/>
      <c r="E2527" s="23"/>
      <c r="F2527" s="46"/>
      <c r="G2527" s="46"/>
      <c r="H2527" s="46"/>
    </row>
    <row r="2528" spans="1:8">
      <c r="A2528" s="57">
        <v>24</v>
      </c>
      <c r="B2528" s="36" t="s">
        <v>50</v>
      </c>
      <c r="C2528" s="473" t="s">
        <v>1242</v>
      </c>
      <c r="D2528" s="480"/>
      <c r="E2528" s="475"/>
      <c r="F2528" s="481" t="s">
        <v>986</v>
      </c>
      <c r="G2528" s="482">
        <v>2500</v>
      </c>
      <c r="H2528" s="482">
        <v>2500</v>
      </c>
    </row>
    <row r="2529" spans="1:8">
      <c r="A2529" s="70"/>
      <c r="B2529" s="486"/>
      <c r="C2529" s="473"/>
      <c r="D2529" s="179"/>
      <c r="E2529" s="23"/>
      <c r="F2529" s="46"/>
      <c r="G2529" s="46"/>
      <c r="H2529" s="46"/>
    </row>
    <row r="2530" spans="1:8" ht="135">
      <c r="A2530" s="70"/>
      <c r="B2530" s="477" t="s">
        <v>1265</v>
      </c>
      <c r="C2530" s="473"/>
      <c r="D2530" s="179"/>
      <c r="E2530" s="23"/>
      <c r="F2530" s="46"/>
      <c r="G2530" s="46"/>
      <c r="H2530" s="46"/>
    </row>
    <row r="2531" spans="1:8">
      <c r="A2531" s="57">
        <v>24</v>
      </c>
      <c r="B2531" s="36" t="s">
        <v>50</v>
      </c>
      <c r="C2531" s="473" t="s">
        <v>1242</v>
      </c>
      <c r="D2531" s="480"/>
      <c r="E2531" s="475"/>
      <c r="F2531" s="481" t="s">
        <v>986</v>
      </c>
      <c r="G2531" s="482">
        <v>2500</v>
      </c>
      <c r="H2531" s="482">
        <v>2500</v>
      </c>
    </row>
    <row r="2532" spans="1:8">
      <c r="A2532" s="70"/>
      <c r="B2532" s="486"/>
      <c r="C2532" s="473"/>
      <c r="D2532" s="179"/>
      <c r="E2532" s="23"/>
      <c r="F2532" s="46"/>
      <c r="G2532" s="46"/>
      <c r="H2532" s="46"/>
    </row>
    <row r="2533" spans="1:8" ht="146.25">
      <c r="A2533" s="70"/>
      <c r="B2533" s="477" t="s">
        <v>1257</v>
      </c>
      <c r="C2533" s="473"/>
      <c r="D2533" s="179"/>
      <c r="E2533" s="23"/>
      <c r="F2533" s="46"/>
      <c r="G2533" s="46"/>
      <c r="H2533" s="46"/>
    </row>
    <row r="2534" spans="1:8">
      <c r="A2534" s="57">
        <v>24</v>
      </c>
      <c r="B2534" s="36" t="s">
        <v>50</v>
      </c>
      <c r="C2534" s="473" t="s">
        <v>1242</v>
      </c>
      <c r="D2534" s="480"/>
      <c r="E2534" s="475"/>
      <c r="F2534" s="481" t="s">
        <v>986</v>
      </c>
      <c r="G2534" s="482">
        <v>2500</v>
      </c>
      <c r="H2534" s="482">
        <v>2500</v>
      </c>
    </row>
    <row r="2535" spans="1:8">
      <c r="A2535" s="70"/>
      <c r="B2535" s="486"/>
      <c r="C2535" s="473"/>
      <c r="D2535" s="179"/>
      <c r="E2535" s="23"/>
      <c r="F2535" s="46"/>
      <c r="G2535" s="46"/>
      <c r="H2535" s="46"/>
    </row>
    <row r="2536" spans="1:8" ht="78.75">
      <c r="A2536" s="70"/>
      <c r="B2536" s="484" t="s">
        <v>1260</v>
      </c>
      <c r="C2536" s="495"/>
      <c r="D2536" s="179"/>
      <c r="E2536" s="23"/>
      <c r="F2536" s="46"/>
      <c r="G2536" s="46"/>
      <c r="H2536" s="46"/>
    </row>
    <row r="2537" spans="1:8">
      <c r="A2537" s="57">
        <v>24</v>
      </c>
      <c r="B2537" s="36" t="s">
        <v>50</v>
      </c>
      <c r="C2537" s="495" t="s">
        <v>1242</v>
      </c>
      <c r="D2537" s="480"/>
      <c r="E2537" s="475"/>
      <c r="F2537" s="481" t="s">
        <v>986</v>
      </c>
      <c r="G2537" s="482">
        <v>1500</v>
      </c>
      <c r="H2537" s="482">
        <v>1500</v>
      </c>
    </row>
    <row r="2538" spans="1:8">
      <c r="A2538" s="70"/>
      <c r="B2538" s="496"/>
      <c r="C2538" s="495"/>
      <c r="D2538" s="179"/>
      <c r="E2538" s="23"/>
      <c r="F2538" s="46"/>
      <c r="G2538" s="46"/>
      <c r="H2538" s="46"/>
    </row>
    <row r="2539" spans="1:8" ht="90">
      <c r="A2539" s="70"/>
      <c r="B2539" s="484" t="s">
        <v>1261</v>
      </c>
      <c r="C2539" s="497"/>
      <c r="D2539" s="179"/>
      <c r="E2539" s="23"/>
      <c r="F2539" s="46"/>
      <c r="G2539" s="46"/>
      <c r="H2539" s="46"/>
    </row>
    <row r="2540" spans="1:8">
      <c r="A2540" s="57">
        <v>24</v>
      </c>
      <c r="B2540" s="36" t="s">
        <v>50</v>
      </c>
      <c r="C2540" s="497" t="s">
        <v>1242</v>
      </c>
      <c r="D2540" s="480"/>
      <c r="E2540" s="475"/>
      <c r="F2540" s="481" t="s">
        <v>986</v>
      </c>
      <c r="G2540" s="482">
        <v>1200</v>
      </c>
      <c r="H2540" s="482">
        <v>1200</v>
      </c>
    </row>
    <row r="2541" spans="1:8">
      <c r="A2541" s="70"/>
      <c r="B2541" s="496"/>
      <c r="C2541" s="497"/>
      <c r="D2541" s="179"/>
      <c r="E2541" s="23"/>
      <c r="F2541" s="46"/>
      <c r="G2541" s="46"/>
      <c r="H2541" s="46"/>
    </row>
    <row r="2542" spans="1:8" ht="78.75">
      <c r="A2542" s="70"/>
      <c r="B2542" s="484" t="s">
        <v>1266</v>
      </c>
      <c r="C2542" s="497"/>
      <c r="D2542" s="179"/>
      <c r="E2542" s="23"/>
      <c r="F2542" s="46"/>
      <c r="G2542" s="46"/>
      <c r="H2542" s="46"/>
    </row>
    <row r="2543" spans="1:8">
      <c r="A2543" s="57">
        <v>24</v>
      </c>
      <c r="B2543" s="36" t="s">
        <v>50</v>
      </c>
      <c r="C2543" s="497" t="s">
        <v>1242</v>
      </c>
      <c r="D2543" s="480"/>
      <c r="E2543" s="475"/>
      <c r="F2543" s="481" t="s">
        <v>986</v>
      </c>
      <c r="G2543" s="482">
        <v>800</v>
      </c>
      <c r="H2543" s="482">
        <v>800</v>
      </c>
    </row>
    <row r="2544" spans="1:8">
      <c r="A2544" s="70"/>
      <c r="B2544" s="496"/>
      <c r="C2544" s="497"/>
      <c r="D2544" s="179"/>
      <c r="E2544" s="23"/>
      <c r="F2544" s="46"/>
      <c r="G2544" s="46"/>
      <c r="H2544" s="46"/>
    </row>
    <row r="2545" spans="1:8" ht="56.25">
      <c r="A2545" s="70"/>
      <c r="B2545" s="484" t="s">
        <v>1263</v>
      </c>
      <c r="C2545" s="497"/>
      <c r="D2545" s="179"/>
      <c r="E2545" s="23"/>
      <c r="F2545" s="46"/>
      <c r="G2545" s="46"/>
      <c r="H2545" s="46"/>
    </row>
    <row r="2546" spans="1:8">
      <c r="A2546" s="57">
        <v>24</v>
      </c>
      <c r="B2546" s="36" t="s">
        <v>50</v>
      </c>
      <c r="C2546" s="497" t="s">
        <v>1242</v>
      </c>
      <c r="D2546" s="480"/>
      <c r="E2546" s="475"/>
      <c r="F2546" s="481" t="s">
        <v>986</v>
      </c>
      <c r="G2546" s="482">
        <v>100</v>
      </c>
      <c r="H2546" s="482">
        <v>100</v>
      </c>
    </row>
    <row r="2547" spans="1:8">
      <c r="A2547" s="70"/>
      <c r="B2547" s="496"/>
      <c r="C2547" s="497"/>
      <c r="D2547" s="179"/>
      <c r="E2547" s="23"/>
      <c r="F2547" s="46"/>
      <c r="G2547" s="46"/>
      <c r="H2547" s="46"/>
    </row>
    <row r="2548" spans="1:8" ht="22.5">
      <c r="A2548" s="70">
        <v>210</v>
      </c>
      <c r="B2548" s="498" t="s">
        <v>1267</v>
      </c>
      <c r="C2548" s="485"/>
      <c r="D2548" s="269" t="s">
        <v>473</v>
      </c>
      <c r="E2548" s="23">
        <v>10</v>
      </c>
      <c r="F2548" s="46"/>
      <c r="G2548" s="46"/>
      <c r="H2548" s="46"/>
    </row>
    <row r="2549" spans="1:8">
      <c r="A2549" s="57">
        <v>24</v>
      </c>
      <c r="B2549" s="36" t="s">
        <v>50</v>
      </c>
      <c r="C2549" s="485" t="s">
        <v>1242</v>
      </c>
      <c r="D2549" s="474" t="s">
        <v>473</v>
      </c>
      <c r="E2549" s="475">
        <v>10</v>
      </c>
      <c r="F2549" s="475" t="s">
        <v>473</v>
      </c>
      <c r="G2549" s="476">
        <v>5300</v>
      </c>
      <c r="H2549" s="476">
        <v>5300</v>
      </c>
    </row>
    <row r="2550" spans="1:8">
      <c r="A2550" s="70"/>
      <c r="B2550" s="498"/>
      <c r="C2550" s="485"/>
      <c r="D2550" s="120"/>
      <c r="E2550" s="23"/>
      <c r="F2550" s="46"/>
      <c r="G2550" s="46"/>
      <c r="H2550" s="46"/>
    </row>
    <row r="2551" spans="1:8" ht="146.25">
      <c r="A2551" s="70"/>
      <c r="B2551" s="477" t="s">
        <v>1255</v>
      </c>
      <c r="C2551" s="473"/>
      <c r="D2551" s="179"/>
      <c r="E2551" s="23"/>
      <c r="F2551" s="46"/>
      <c r="G2551" s="46"/>
      <c r="H2551" s="46"/>
    </row>
    <row r="2552" spans="1:8">
      <c r="A2552" s="57">
        <v>24</v>
      </c>
      <c r="B2552" s="36" t="s">
        <v>50</v>
      </c>
      <c r="C2552" s="473" t="s">
        <v>1242</v>
      </c>
      <c r="D2552" s="480"/>
      <c r="E2552" s="475"/>
      <c r="F2552" s="481" t="s">
        <v>986</v>
      </c>
      <c r="G2552" s="482">
        <v>2500</v>
      </c>
      <c r="H2552" s="482">
        <v>2500</v>
      </c>
    </row>
    <row r="2553" spans="1:8">
      <c r="A2553" s="70"/>
      <c r="B2553" s="486"/>
      <c r="C2553" s="473"/>
      <c r="D2553" s="179"/>
      <c r="E2553" s="23"/>
      <c r="F2553" s="46"/>
      <c r="G2553" s="46"/>
      <c r="H2553" s="46"/>
    </row>
    <row r="2554" spans="1:8" ht="135">
      <c r="A2554" s="70"/>
      <c r="B2554" s="477" t="s">
        <v>1265</v>
      </c>
      <c r="C2554" s="473"/>
      <c r="D2554" s="179"/>
      <c r="E2554" s="23"/>
      <c r="F2554" s="46"/>
      <c r="G2554" s="46"/>
      <c r="H2554" s="46"/>
    </row>
    <row r="2555" spans="1:8">
      <c r="A2555" s="57">
        <v>24</v>
      </c>
      <c r="B2555" s="36" t="s">
        <v>50</v>
      </c>
      <c r="C2555" s="473" t="s">
        <v>1242</v>
      </c>
      <c r="D2555" s="480"/>
      <c r="E2555" s="475"/>
      <c r="F2555" s="481" t="s">
        <v>986</v>
      </c>
      <c r="G2555" s="482">
        <v>2500</v>
      </c>
      <c r="H2555" s="482">
        <v>2500</v>
      </c>
    </row>
    <row r="2556" spans="1:8">
      <c r="A2556" s="70"/>
      <c r="B2556" s="486"/>
      <c r="C2556" s="473"/>
      <c r="D2556" s="179"/>
      <c r="E2556" s="23"/>
      <c r="F2556" s="46"/>
      <c r="G2556" s="46"/>
      <c r="H2556" s="46"/>
    </row>
    <row r="2557" spans="1:8" ht="146.25">
      <c r="A2557" s="70"/>
      <c r="B2557" s="477" t="s">
        <v>1257</v>
      </c>
      <c r="C2557" s="473"/>
      <c r="D2557" s="179"/>
      <c r="E2557" s="23"/>
      <c r="F2557" s="46"/>
      <c r="G2557" s="46"/>
      <c r="H2557" s="46"/>
    </row>
    <row r="2558" spans="1:8">
      <c r="A2558" s="57">
        <v>24</v>
      </c>
      <c r="B2558" s="36" t="s">
        <v>50</v>
      </c>
      <c r="C2558" s="473" t="s">
        <v>1242</v>
      </c>
      <c r="D2558" s="480"/>
      <c r="E2558" s="475"/>
      <c r="F2558" s="481" t="s">
        <v>986</v>
      </c>
      <c r="G2558" s="482">
        <v>2500</v>
      </c>
      <c r="H2558" s="482">
        <v>2500</v>
      </c>
    </row>
    <row r="2559" spans="1:8">
      <c r="A2559" s="70"/>
      <c r="B2559" s="486"/>
      <c r="C2559" s="473"/>
      <c r="D2559" s="179"/>
      <c r="E2559" s="23"/>
      <c r="F2559" s="46"/>
      <c r="G2559" s="46"/>
      <c r="H2559" s="46"/>
    </row>
    <row r="2560" spans="1:8" ht="56.25">
      <c r="A2560" s="70"/>
      <c r="B2560" s="477" t="s">
        <v>1268</v>
      </c>
      <c r="C2560" s="473"/>
      <c r="D2560" s="179"/>
      <c r="E2560" s="23"/>
      <c r="F2560" s="46"/>
      <c r="G2560" s="46"/>
      <c r="H2560" s="46"/>
    </row>
    <row r="2561" spans="1:8">
      <c r="A2561" s="57">
        <v>24</v>
      </c>
      <c r="B2561" s="36" t="s">
        <v>50</v>
      </c>
      <c r="C2561" s="473" t="s">
        <v>1242</v>
      </c>
      <c r="D2561" s="480"/>
      <c r="E2561" s="475"/>
      <c r="F2561" s="481" t="s">
        <v>986</v>
      </c>
      <c r="G2561" s="482">
        <v>800</v>
      </c>
      <c r="H2561" s="482">
        <v>800</v>
      </c>
    </row>
    <row r="2562" spans="1:8">
      <c r="A2562" s="70"/>
      <c r="B2562" s="486"/>
      <c r="C2562" s="473"/>
      <c r="D2562" s="179"/>
      <c r="E2562" s="23"/>
      <c r="F2562" s="46"/>
      <c r="G2562" s="46"/>
      <c r="H2562" s="46"/>
    </row>
    <row r="2563" spans="1:8" ht="90">
      <c r="A2563" s="70"/>
      <c r="B2563" s="484" t="s">
        <v>1261</v>
      </c>
      <c r="C2563" s="497"/>
      <c r="D2563" s="179"/>
      <c r="E2563" s="23"/>
      <c r="F2563" s="46"/>
      <c r="G2563" s="46"/>
      <c r="H2563" s="46"/>
    </row>
    <row r="2564" spans="1:8">
      <c r="A2564" s="57">
        <v>24</v>
      </c>
      <c r="B2564" s="36" t="s">
        <v>50</v>
      </c>
      <c r="C2564" s="497" t="s">
        <v>1242</v>
      </c>
      <c r="D2564" s="480"/>
      <c r="E2564" s="475"/>
      <c r="F2564" s="481" t="s">
        <v>986</v>
      </c>
      <c r="G2564" s="482">
        <v>1200</v>
      </c>
      <c r="H2564" s="482">
        <v>1200</v>
      </c>
    </row>
    <row r="2565" spans="1:8">
      <c r="A2565" s="70"/>
      <c r="B2565" s="496"/>
      <c r="C2565" s="497"/>
      <c r="D2565" s="179"/>
      <c r="E2565" s="23"/>
      <c r="F2565" s="46"/>
      <c r="G2565" s="46"/>
      <c r="H2565" s="46"/>
    </row>
    <row r="2566" spans="1:8" ht="78.75">
      <c r="A2566" s="70"/>
      <c r="B2566" s="484" t="s">
        <v>1266</v>
      </c>
      <c r="C2566" s="497"/>
      <c r="D2566" s="179"/>
      <c r="E2566" s="23"/>
      <c r="F2566" s="46"/>
      <c r="G2566" s="46"/>
      <c r="H2566" s="46"/>
    </row>
    <row r="2567" spans="1:8">
      <c r="A2567" s="57">
        <v>24</v>
      </c>
      <c r="B2567" s="36" t="s">
        <v>50</v>
      </c>
      <c r="C2567" s="497" t="s">
        <v>1242</v>
      </c>
      <c r="D2567" s="480"/>
      <c r="E2567" s="475"/>
      <c r="F2567" s="481" t="s">
        <v>986</v>
      </c>
      <c r="G2567" s="482">
        <v>800</v>
      </c>
      <c r="H2567" s="482">
        <v>800</v>
      </c>
    </row>
    <row r="2568" spans="1:8">
      <c r="A2568" s="70"/>
      <c r="B2568" s="496"/>
      <c r="C2568" s="497"/>
      <c r="D2568" s="179"/>
      <c r="E2568" s="23"/>
      <c r="F2568" s="46"/>
      <c r="G2568" s="46"/>
      <c r="H2568" s="46"/>
    </row>
    <row r="2569" spans="1:8" ht="56.25">
      <c r="A2569" s="70"/>
      <c r="B2569" s="484" t="s">
        <v>1263</v>
      </c>
      <c r="C2569" s="497"/>
      <c r="D2569" s="179"/>
      <c r="E2569" s="23"/>
      <c r="F2569" s="46"/>
      <c r="G2569" s="46"/>
      <c r="H2569" s="46"/>
    </row>
    <row r="2570" spans="1:8">
      <c r="A2570" s="57">
        <v>24</v>
      </c>
      <c r="B2570" s="36" t="s">
        <v>50</v>
      </c>
      <c r="C2570" s="497" t="s">
        <v>1242</v>
      </c>
      <c r="D2570" s="480"/>
      <c r="E2570" s="475"/>
      <c r="F2570" s="481" t="s">
        <v>986</v>
      </c>
      <c r="G2570" s="482">
        <v>100</v>
      </c>
      <c r="H2570" s="482">
        <v>100</v>
      </c>
    </row>
    <row r="2571" spans="1:8">
      <c r="A2571" s="70"/>
      <c r="B2571" s="496"/>
      <c r="C2571" s="497"/>
      <c r="D2571" s="179"/>
      <c r="E2571" s="23"/>
      <c r="F2571" s="46"/>
      <c r="G2571" s="46"/>
      <c r="H2571" s="46"/>
    </row>
    <row r="2572" spans="1:8" ht="36">
      <c r="A2572" s="70">
        <v>211</v>
      </c>
      <c r="B2572" s="499" t="s">
        <v>1269</v>
      </c>
      <c r="C2572" s="500"/>
      <c r="D2572" s="269" t="s">
        <v>473</v>
      </c>
      <c r="E2572" s="23">
        <v>10</v>
      </c>
      <c r="F2572" s="46"/>
      <c r="G2572" s="46"/>
      <c r="H2572" s="46"/>
    </row>
    <row r="2573" spans="1:8">
      <c r="A2573" s="57">
        <v>24</v>
      </c>
      <c r="B2573" s="36" t="s">
        <v>50</v>
      </c>
      <c r="C2573" s="501" t="s">
        <v>1242</v>
      </c>
      <c r="D2573" s="474" t="s">
        <v>473</v>
      </c>
      <c r="E2573" s="475">
        <v>10</v>
      </c>
      <c r="F2573" s="475" t="s">
        <v>473</v>
      </c>
      <c r="G2573" s="476">
        <v>6800</v>
      </c>
      <c r="H2573" s="476">
        <v>6800</v>
      </c>
    </row>
    <row r="2574" spans="1:8">
      <c r="A2574" s="70"/>
      <c r="B2574" s="499"/>
      <c r="C2574" s="500"/>
      <c r="D2574" s="120"/>
      <c r="E2574" s="23"/>
      <c r="F2574" s="46"/>
      <c r="G2574" s="46"/>
      <c r="H2574" s="46"/>
    </row>
    <row r="2575" spans="1:8" ht="146.25">
      <c r="A2575" s="70"/>
      <c r="B2575" s="477" t="s">
        <v>1255</v>
      </c>
      <c r="C2575" s="473"/>
      <c r="D2575" s="179"/>
      <c r="E2575" s="23"/>
      <c r="F2575" s="46"/>
      <c r="G2575" s="46"/>
      <c r="H2575" s="46"/>
    </row>
    <row r="2576" spans="1:8">
      <c r="A2576" s="57">
        <v>24</v>
      </c>
      <c r="B2576" s="36" t="s">
        <v>50</v>
      </c>
      <c r="C2576" s="473" t="s">
        <v>1242</v>
      </c>
      <c r="D2576" s="480"/>
      <c r="E2576" s="475"/>
      <c r="F2576" s="481" t="s">
        <v>986</v>
      </c>
      <c r="G2576" s="482">
        <v>2500</v>
      </c>
      <c r="H2576" s="482">
        <v>2500</v>
      </c>
    </row>
    <row r="2577" spans="1:8">
      <c r="A2577" s="70"/>
      <c r="B2577" s="486"/>
      <c r="C2577" s="473"/>
      <c r="D2577" s="179"/>
      <c r="E2577" s="23"/>
      <c r="F2577" s="46"/>
      <c r="G2577" s="46"/>
      <c r="H2577" s="46"/>
    </row>
    <row r="2578" spans="1:8" ht="135">
      <c r="A2578" s="70"/>
      <c r="B2578" s="502" t="s">
        <v>1256</v>
      </c>
      <c r="C2578" s="473"/>
      <c r="D2578" s="179"/>
      <c r="E2578" s="23"/>
      <c r="F2578" s="46"/>
      <c r="G2578" s="46"/>
      <c r="H2578" s="46"/>
    </row>
    <row r="2579" spans="1:8">
      <c r="A2579" s="57">
        <v>24</v>
      </c>
      <c r="B2579" s="36" t="s">
        <v>50</v>
      </c>
      <c r="C2579" s="473" t="s">
        <v>1242</v>
      </c>
      <c r="D2579" s="480"/>
      <c r="E2579" s="475"/>
      <c r="F2579" s="481" t="s">
        <v>986</v>
      </c>
      <c r="G2579" s="482">
        <v>2500</v>
      </c>
      <c r="H2579" s="482">
        <v>2500</v>
      </c>
    </row>
    <row r="2580" spans="1:8">
      <c r="A2580" s="70"/>
      <c r="B2580" s="503"/>
      <c r="C2580" s="473"/>
      <c r="D2580" s="179"/>
      <c r="E2580" s="23"/>
      <c r="F2580" s="46"/>
      <c r="G2580" s="46"/>
      <c r="H2580" s="46"/>
    </row>
    <row r="2581" spans="1:8" ht="146.25">
      <c r="A2581" s="70"/>
      <c r="B2581" s="502" t="s">
        <v>1257</v>
      </c>
      <c r="C2581" s="473"/>
      <c r="D2581" s="179"/>
      <c r="E2581" s="23"/>
      <c r="F2581" s="46"/>
      <c r="G2581" s="46"/>
      <c r="H2581" s="46"/>
    </row>
    <row r="2582" spans="1:8">
      <c r="A2582" s="57">
        <v>24</v>
      </c>
      <c r="B2582" s="36" t="s">
        <v>50</v>
      </c>
      <c r="C2582" s="473" t="s">
        <v>1242</v>
      </c>
      <c r="D2582" s="480"/>
      <c r="E2582" s="475"/>
      <c r="F2582" s="481" t="s">
        <v>986</v>
      </c>
      <c r="G2582" s="482">
        <v>2500</v>
      </c>
      <c r="H2582" s="482">
        <v>2500</v>
      </c>
    </row>
    <row r="2583" spans="1:8">
      <c r="A2583" s="70"/>
      <c r="B2583" s="503"/>
      <c r="C2583" s="473"/>
      <c r="D2583" s="179"/>
      <c r="E2583" s="23"/>
      <c r="F2583" s="46"/>
      <c r="G2583" s="46"/>
      <c r="H2583" s="46"/>
    </row>
    <row r="2584" spans="1:8" ht="78.75">
      <c r="A2584" s="70"/>
      <c r="B2584" s="484" t="s">
        <v>1260</v>
      </c>
      <c r="C2584" s="495"/>
      <c r="D2584" s="179"/>
      <c r="E2584" s="23"/>
      <c r="F2584" s="46"/>
      <c r="G2584" s="46"/>
      <c r="H2584" s="46"/>
    </row>
    <row r="2585" spans="1:8">
      <c r="A2585" s="57">
        <v>24</v>
      </c>
      <c r="B2585" s="36" t="s">
        <v>50</v>
      </c>
      <c r="C2585" s="495" t="s">
        <v>1242</v>
      </c>
      <c r="D2585" s="480"/>
      <c r="E2585" s="475"/>
      <c r="F2585" s="481" t="s">
        <v>986</v>
      </c>
      <c r="G2585" s="482">
        <v>1500</v>
      </c>
      <c r="H2585" s="482">
        <v>1500</v>
      </c>
    </row>
    <row r="2586" spans="1:8">
      <c r="A2586" s="70"/>
      <c r="B2586" s="496"/>
      <c r="C2586" s="495"/>
      <c r="D2586" s="179"/>
      <c r="E2586" s="23"/>
      <c r="F2586" s="46"/>
      <c r="G2586" s="46"/>
      <c r="H2586" s="46"/>
    </row>
    <row r="2587" spans="1:8" ht="78.75">
      <c r="A2587" s="70"/>
      <c r="B2587" s="502" t="s">
        <v>1270</v>
      </c>
      <c r="C2587" s="495"/>
      <c r="D2587" s="179"/>
      <c r="E2587" s="23"/>
      <c r="F2587" s="46"/>
      <c r="G2587" s="46"/>
      <c r="H2587" s="46"/>
    </row>
    <row r="2588" spans="1:8">
      <c r="A2588" s="57">
        <v>24</v>
      </c>
      <c r="B2588" s="36" t="s">
        <v>50</v>
      </c>
      <c r="C2588" s="495" t="s">
        <v>1242</v>
      </c>
      <c r="D2588" s="480"/>
      <c r="E2588" s="475"/>
      <c r="F2588" s="481" t="s">
        <v>986</v>
      </c>
      <c r="G2588" s="482">
        <v>1400</v>
      </c>
      <c r="H2588" s="482">
        <v>1400</v>
      </c>
    </row>
    <row r="2589" spans="1:8">
      <c r="A2589" s="70"/>
      <c r="B2589" s="503"/>
      <c r="C2589" s="495"/>
      <c r="D2589" s="179"/>
      <c r="E2589" s="23"/>
      <c r="F2589" s="46"/>
      <c r="G2589" s="46"/>
      <c r="H2589" s="46"/>
    </row>
    <row r="2590" spans="1:8" ht="56.25">
      <c r="A2590" s="70"/>
      <c r="B2590" s="502" t="s">
        <v>1271</v>
      </c>
      <c r="C2590" s="495"/>
      <c r="D2590" s="179"/>
      <c r="E2590" s="23"/>
      <c r="F2590" s="46"/>
      <c r="G2590" s="46"/>
      <c r="H2590" s="46"/>
    </row>
    <row r="2591" spans="1:8">
      <c r="A2591" s="57">
        <v>24</v>
      </c>
      <c r="B2591" s="36" t="s">
        <v>50</v>
      </c>
      <c r="C2591" s="495" t="s">
        <v>1242</v>
      </c>
      <c r="D2591" s="480"/>
      <c r="E2591" s="475"/>
      <c r="F2591" s="481" t="s">
        <v>986</v>
      </c>
      <c r="G2591" s="482">
        <v>100</v>
      </c>
      <c r="H2591" s="482">
        <v>100</v>
      </c>
    </row>
    <row r="2592" spans="1:8">
      <c r="A2592" s="70"/>
      <c r="B2592" s="503"/>
      <c r="C2592" s="495"/>
      <c r="D2592" s="179"/>
      <c r="E2592" s="23"/>
      <c r="F2592" s="46"/>
      <c r="G2592" s="46"/>
      <c r="H2592" s="46"/>
    </row>
    <row r="2593" spans="1:8" ht="146.25">
      <c r="A2593" s="70"/>
      <c r="B2593" s="502" t="s">
        <v>1272</v>
      </c>
      <c r="C2593" s="495"/>
      <c r="D2593" s="179"/>
      <c r="E2593" s="23"/>
      <c r="F2593" s="46"/>
      <c r="G2593" s="46"/>
      <c r="H2593" s="46"/>
    </row>
    <row r="2594" spans="1:8">
      <c r="A2594" s="57">
        <v>24</v>
      </c>
      <c r="B2594" s="36" t="s">
        <v>50</v>
      </c>
      <c r="C2594" s="495" t="s">
        <v>1242</v>
      </c>
      <c r="D2594" s="480"/>
      <c r="E2594" s="475"/>
      <c r="F2594" s="481" t="s">
        <v>986</v>
      </c>
      <c r="G2594" s="482">
        <v>2800</v>
      </c>
      <c r="H2594" s="482">
        <v>2800</v>
      </c>
    </row>
    <row r="2595" spans="1:8">
      <c r="A2595" s="70"/>
      <c r="B2595" s="503"/>
      <c r="C2595" s="495"/>
      <c r="D2595" s="179"/>
      <c r="E2595" s="23"/>
      <c r="F2595" s="46"/>
      <c r="G2595" s="46"/>
      <c r="H2595" s="46"/>
    </row>
    <row r="2596" spans="1:8" ht="36">
      <c r="A2596" s="70">
        <v>212</v>
      </c>
      <c r="B2596" s="490" t="s">
        <v>1273</v>
      </c>
      <c r="C2596" s="504"/>
      <c r="D2596" s="269" t="s">
        <v>473</v>
      </c>
      <c r="E2596" s="23">
        <v>10</v>
      </c>
      <c r="F2596" s="46"/>
      <c r="G2596" s="46"/>
      <c r="H2596" s="46"/>
    </row>
    <row r="2597" spans="1:8">
      <c r="A2597" s="57">
        <v>24</v>
      </c>
      <c r="B2597" s="36" t="s">
        <v>50</v>
      </c>
      <c r="C2597" s="501" t="s">
        <v>1242</v>
      </c>
      <c r="D2597" s="474" t="s">
        <v>473</v>
      </c>
      <c r="E2597" s="475">
        <v>10</v>
      </c>
      <c r="F2597" s="475" t="s">
        <v>473</v>
      </c>
      <c r="G2597" s="476">
        <v>5300</v>
      </c>
      <c r="H2597" s="476">
        <v>5300</v>
      </c>
    </row>
    <row r="2598" spans="1:8">
      <c r="A2598" s="70"/>
      <c r="B2598" s="490"/>
      <c r="C2598" s="504"/>
      <c r="D2598" s="120"/>
      <c r="E2598" s="23"/>
      <c r="F2598" s="46"/>
      <c r="G2598" s="46"/>
      <c r="H2598" s="46"/>
    </row>
    <row r="2599" spans="1:8" ht="146.25">
      <c r="A2599" s="70"/>
      <c r="B2599" s="477" t="s">
        <v>1274</v>
      </c>
      <c r="C2599" s="473"/>
      <c r="D2599" s="179"/>
      <c r="E2599" s="23"/>
      <c r="F2599" s="46"/>
      <c r="G2599" s="46"/>
      <c r="H2599" s="46"/>
    </row>
    <row r="2600" spans="1:8">
      <c r="A2600" s="57">
        <v>24</v>
      </c>
      <c r="B2600" s="36" t="s">
        <v>50</v>
      </c>
      <c r="C2600" s="473" t="s">
        <v>1242</v>
      </c>
      <c r="D2600" s="480"/>
      <c r="E2600" s="475"/>
      <c r="F2600" s="481" t="s">
        <v>986</v>
      </c>
      <c r="G2600" s="482">
        <v>2500</v>
      </c>
      <c r="H2600" s="482">
        <v>2500</v>
      </c>
    </row>
    <row r="2601" spans="1:8">
      <c r="A2601" s="70"/>
      <c r="B2601" s="486"/>
      <c r="C2601" s="473"/>
      <c r="D2601" s="179"/>
      <c r="E2601" s="23"/>
      <c r="F2601" s="46"/>
      <c r="G2601" s="46"/>
      <c r="H2601" s="46"/>
    </row>
    <row r="2602" spans="1:8" ht="135">
      <c r="A2602" s="70"/>
      <c r="B2602" s="477" t="s">
        <v>1256</v>
      </c>
      <c r="C2602" s="473"/>
      <c r="D2602" s="179"/>
      <c r="E2602" s="23"/>
      <c r="F2602" s="46"/>
      <c r="G2602" s="46"/>
      <c r="H2602" s="46"/>
    </row>
    <row r="2603" spans="1:8">
      <c r="A2603" s="57">
        <v>24</v>
      </c>
      <c r="B2603" s="36" t="s">
        <v>50</v>
      </c>
      <c r="C2603" s="495" t="s">
        <v>1242</v>
      </c>
      <c r="D2603" s="480"/>
      <c r="E2603" s="475"/>
      <c r="F2603" s="481" t="s">
        <v>986</v>
      </c>
      <c r="G2603" s="482">
        <v>2500</v>
      </c>
      <c r="H2603" s="482">
        <v>2500</v>
      </c>
    </row>
    <row r="2604" spans="1:8">
      <c r="A2604" s="70"/>
      <c r="B2604" s="486"/>
      <c r="C2604" s="473"/>
      <c r="D2604" s="179"/>
      <c r="E2604" s="23"/>
      <c r="F2604" s="46"/>
      <c r="G2604" s="46"/>
      <c r="H2604" s="46"/>
    </row>
    <row r="2605" spans="1:8" ht="146.25">
      <c r="A2605" s="70"/>
      <c r="B2605" s="477" t="s">
        <v>1257</v>
      </c>
      <c r="C2605" s="473"/>
      <c r="D2605" s="179"/>
      <c r="E2605" s="23"/>
      <c r="F2605" s="46"/>
      <c r="G2605" s="46"/>
      <c r="H2605" s="46"/>
    </row>
    <row r="2606" spans="1:8">
      <c r="A2606" s="57">
        <v>24</v>
      </c>
      <c r="B2606" s="36" t="s">
        <v>50</v>
      </c>
      <c r="C2606" s="473" t="s">
        <v>1242</v>
      </c>
      <c r="D2606" s="480"/>
      <c r="E2606" s="475"/>
      <c r="F2606" s="481" t="s">
        <v>986</v>
      </c>
      <c r="G2606" s="482">
        <v>2500</v>
      </c>
      <c r="H2606" s="482">
        <v>2500</v>
      </c>
    </row>
    <row r="2607" spans="1:8">
      <c r="A2607" s="70"/>
      <c r="B2607" s="486"/>
      <c r="C2607" s="473"/>
      <c r="D2607" s="179"/>
      <c r="E2607" s="23"/>
      <c r="F2607" s="46"/>
      <c r="G2607" s="46"/>
      <c r="H2607" s="46"/>
    </row>
    <row r="2608" spans="1:8" ht="78.75">
      <c r="A2608" s="70"/>
      <c r="B2608" s="484" t="s">
        <v>1260</v>
      </c>
      <c r="C2608" s="495"/>
      <c r="D2608" s="179"/>
      <c r="E2608" s="23"/>
      <c r="F2608" s="46"/>
      <c r="G2608" s="46"/>
      <c r="H2608" s="46"/>
    </row>
    <row r="2609" spans="1:8">
      <c r="A2609" s="57">
        <v>24</v>
      </c>
      <c r="B2609" s="36" t="s">
        <v>50</v>
      </c>
      <c r="C2609" s="495" t="s">
        <v>1242</v>
      </c>
      <c r="D2609" s="480"/>
      <c r="E2609" s="475"/>
      <c r="F2609" s="481" t="s">
        <v>986</v>
      </c>
      <c r="G2609" s="482">
        <v>1500</v>
      </c>
      <c r="H2609" s="482">
        <v>1500</v>
      </c>
    </row>
    <row r="2610" spans="1:8">
      <c r="A2610" s="70"/>
      <c r="B2610" s="496"/>
      <c r="C2610" s="495"/>
      <c r="D2610" s="179"/>
      <c r="E2610" s="23"/>
      <c r="F2610" s="46"/>
      <c r="G2610" s="46"/>
      <c r="H2610" s="46"/>
    </row>
    <row r="2611" spans="1:8" ht="78.75">
      <c r="A2611" s="70"/>
      <c r="B2611" s="477" t="s">
        <v>1251</v>
      </c>
      <c r="C2611" s="473"/>
      <c r="D2611" s="179"/>
      <c r="E2611" s="23"/>
      <c r="F2611" s="46"/>
      <c r="G2611" s="46"/>
      <c r="H2611" s="46"/>
    </row>
    <row r="2612" spans="1:8">
      <c r="A2612" s="57">
        <v>24</v>
      </c>
      <c r="B2612" s="36" t="s">
        <v>50</v>
      </c>
      <c r="C2612" s="473" t="s">
        <v>1242</v>
      </c>
      <c r="D2612" s="480"/>
      <c r="E2612" s="475"/>
      <c r="F2612" s="481" t="s">
        <v>986</v>
      </c>
      <c r="G2612" s="482">
        <v>953</v>
      </c>
      <c r="H2612" s="482">
        <v>953</v>
      </c>
    </row>
    <row r="2613" spans="1:8">
      <c r="A2613" s="70"/>
      <c r="B2613" s="486"/>
      <c r="C2613" s="473"/>
      <c r="D2613" s="179"/>
      <c r="E2613" s="23"/>
      <c r="F2613" s="46"/>
      <c r="G2613" s="46"/>
      <c r="H2613" s="46"/>
    </row>
    <row r="2614" spans="1:8" ht="67.5">
      <c r="A2614" s="70"/>
      <c r="B2614" s="477" t="s">
        <v>1252</v>
      </c>
      <c r="C2614" s="473"/>
      <c r="D2614" s="179"/>
      <c r="E2614" s="23"/>
      <c r="F2614" s="46"/>
      <c r="G2614" s="46"/>
      <c r="H2614" s="46"/>
    </row>
    <row r="2615" spans="1:8">
      <c r="A2615" s="57">
        <v>24</v>
      </c>
      <c r="B2615" s="36" t="s">
        <v>50</v>
      </c>
      <c r="C2615" s="473" t="s">
        <v>1242</v>
      </c>
      <c r="D2615" s="480"/>
      <c r="E2615" s="475"/>
      <c r="F2615" s="481" t="s">
        <v>986</v>
      </c>
      <c r="G2615" s="482">
        <v>346</v>
      </c>
      <c r="H2615" s="482">
        <v>346</v>
      </c>
    </row>
    <row r="2616" spans="1:8">
      <c r="A2616" s="70"/>
      <c r="B2616" s="486"/>
      <c r="C2616" s="473"/>
      <c r="D2616" s="179"/>
      <c r="E2616" s="23"/>
      <c r="F2616" s="46"/>
      <c r="G2616" s="46"/>
      <c r="H2616" s="46"/>
    </row>
    <row r="2617" spans="1:8" ht="56.25">
      <c r="A2617" s="70"/>
      <c r="B2617" s="477" t="s">
        <v>1253</v>
      </c>
      <c r="C2617" s="473"/>
      <c r="D2617" s="179"/>
      <c r="E2617" s="23"/>
      <c r="F2617" s="46"/>
      <c r="G2617" s="46"/>
      <c r="H2617" s="46"/>
    </row>
    <row r="2618" spans="1:8">
      <c r="A2618" s="57">
        <v>24</v>
      </c>
      <c r="B2618" s="36" t="s">
        <v>50</v>
      </c>
      <c r="C2618" s="473" t="s">
        <v>1242</v>
      </c>
      <c r="D2618" s="480"/>
      <c r="E2618" s="475"/>
      <c r="F2618" s="481" t="s">
        <v>986</v>
      </c>
      <c r="G2618" s="482">
        <v>100</v>
      </c>
      <c r="H2618" s="482">
        <v>100</v>
      </c>
    </row>
    <row r="2619" spans="1:8">
      <c r="A2619" s="70"/>
      <c r="B2619" s="486"/>
      <c r="C2619" s="473"/>
      <c r="D2619" s="179"/>
      <c r="E2619" s="23"/>
      <c r="F2619" s="46"/>
      <c r="G2619" s="46"/>
      <c r="H2619" s="46"/>
    </row>
    <row r="2620" spans="1:8" ht="24">
      <c r="A2620" s="70">
        <v>213</v>
      </c>
      <c r="B2620" s="505" t="s">
        <v>1275</v>
      </c>
      <c r="C2620" s="485"/>
      <c r="D2620" s="269" t="s">
        <v>473</v>
      </c>
      <c r="E2620" s="23">
        <v>10</v>
      </c>
      <c r="F2620" s="46"/>
      <c r="G2620" s="46"/>
      <c r="H2620" s="46"/>
    </row>
    <row r="2621" spans="1:8">
      <c r="A2621" s="57">
        <v>24</v>
      </c>
      <c r="B2621" s="36" t="s">
        <v>50</v>
      </c>
      <c r="C2621" s="485" t="s">
        <v>1242</v>
      </c>
      <c r="D2621" s="474" t="s">
        <v>473</v>
      </c>
      <c r="E2621" s="475">
        <v>10</v>
      </c>
      <c r="F2621" s="475" t="s">
        <v>473</v>
      </c>
      <c r="G2621" s="476">
        <v>8600</v>
      </c>
      <c r="H2621" s="476">
        <v>8600</v>
      </c>
    </row>
    <row r="2622" spans="1:8">
      <c r="A2622" s="70"/>
      <c r="B2622" s="505"/>
      <c r="C2622" s="485"/>
      <c r="D2622" s="120"/>
      <c r="E2622" s="23"/>
      <c r="F2622" s="46"/>
      <c r="G2622" s="46"/>
      <c r="H2622" s="46"/>
    </row>
    <row r="2623" spans="1:8" ht="78.75">
      <c r="A2623" s="70"/>
      <c r="B2623" s="506" t="s">
        <v>1276</v>
      </c>
      <c r="C2623" s="402"/>
      <c r="D2623" s="179"/>
      <c r="E2623" s="23"/>
      <c r="F2623" s="46"/>
      <c r="G2623" s="46"/>
      <c r="H2623" s="46"/>
    </row>
    <row r="2624" spans="1:8">
      <c r="A2624" s="57">
        <v>24</v>
      </c>
      <c r="B2624" s="36" t="s">
        <v>50</v>
      </c>
      <c r="C2624" s="485" t="s">
        <v>1242</v>
      </c>
      <c r="D2624" s="480"/>
      <c r="E2624" s="475"/>
      <c r="F2624" s="481" t="s">
        <v>986</v>
      </c>
      <c r="G2624" s="482">
        <v>3200</v>
      </c>
      <c r="H2624" s="482">
        <v>3200</v>
      </c>
    </row>
    <row r="2625" spans="1:8">
      <c r="A2625" s="70"/>
      <c r="B2625" s="507"/>
      <c r="C2625" s="402"/>
      <c r="D2625" s="179"/>
      <c r="E2625" s="23"/>
      <c r="F2625" s="46"/>
      <c r="G2625" s="46"/>
      <c r="H2625" s="46"/>
    </row>
    <row r="2626" spans="1:8" ht="213.75">
      <c r="A2626" s="70"/>
      <c r="B2626" s="506" t="s">
        <v>1277</v>
      </c>
      <c r="C2626" s="501"/>
      <c r="D2626" s="179"/>
      <c r="E2626" s="23"/>
      <c r="F2626" s="46"/>
      <c r="G2626" s="46"/>
      <c r="H2626" s="46"/>
    </row>
    <row r="2627" spans="1:8">
      <c r="A2627" s="57">
        <v>24</v>
      </c>
      <c r="B2627" s="36" t="s">
        <v>50</v>
      </c>
      <c r="C2627" s="485" t="s">
        <v>1242</v>
      </c>
      <c r="D2627" s="480"/>
      <c r="E2627" s="475"/>
      <c r="F2627" s="481" t="s">
        <v>986</v>
      </c>
      <c r="G2627" s="482">
        <v>5000</v>
      </c>
      <c r="H2627" s="482">
        <v>5000</v>
      </c>
    </row>
    <row r="2628" spans="1:8">
      <c r="A2628" s="70"/>
      <c r="B2628" s="507"/>
      <c r="C2628" s="501"/>
      <c r="D2628" s="179"/>
      <c r="E2628" s="23"/>
      <c r="F2628" s="46"/>
      <c r="G2628" s="46"/>
      <c r="H2628" s="46"/>
    </row>
    <row r="2629" spans="1:8" ht="146.25">
      <c r="A2629" s="70"/>
      <c r="B2629" s="508" t="s">
        <v>1278</v>
      </c>
      <c r="C2629" s="418"/>
      <c r="D2629" s="179"/>
      <c r="E2629" s="23"/>
      <c r="F2629" s="46"/>
      <c r="G2629" s="46"/>
      <c r="H2629" s="46"/>
    </row>
    <row r="2630" spans="1:8">
      <c r="A2630" s="57">
        <v>24</v>
      </c>
      <c r="B2630" s="36" t="s">
        <v>50</v>
      </c>
      <c r="C2630" s="485" t="s">
        <v>1242</v>
      </c>
      <c r="D2630" s="480"/>
      <c r="E2630" s="475"/>
      <c r="F2630" s="481" t="s">
        <v>986</v>
      </c>
      <c r="G2630" s="482">
        <v>4400</v>
      </c>
      <c r="H2630" s="482">
        <v>4400</v>
      </c>
    </row>
    <row r="2631" spans="1:8">
      <c r="A2631" s="70"/>
      <c r="B2631" s="509"/>
      <c r="C2631" s="418"/>
      <c r="D2631" s="179"/>
      <c r="E2631" s="23"/>
      <c r="F2631" s="46"/>
      <c r="G2631" s="46"/>
      <c r="H2631" s="46"/>
    </row>
    <row r="2632" spans="1:8" ht="123.75">
      <c r="A2632" s="70"/>
      <c r="B2632" s="484" t="s">
        <v>1279</v>
      </c>
      <c r="C2632" s="497"/>
      <c r="D2632" s="179"/>
      <c r="E2632" s="23"/>
      <c r="F2632" s="46"/>
      <c r="G2632" s="46"/>
      <c r="H2632" s="46"/>
    </row>
    <row r="2633" spans="1:8">
      <c r="A2633" s="57">
        <v>24</v>
      </c>
      <c r="B2633" s="36" t="s">
        <v>50</v>
      </c>
      <c r="C2633" s="485" t="s">
        <v>1242</v>
      </c>
      <c r="D2633" s="480"/>
      <c r="E2633" s="475"/>
      <c r="F2633" s="481" t="s">
        <v>986</v>
      </c>
      <c r="G2633" s="482">
        <v>6600</v>
      </c>
      <c r="H2633" s="482">
        <v>6600</v>
      </c>
    </row>
    <row r="2634" spans="1:8">
      <c r="A2634" s="70"/>
      <c r="B2634" s="496"/>
      <c r="C2634" s="497"/>
      <c r="D2634" s="179"/>
      <c r="E2634" s="23"/>
      <c r="F2634" s="46"/>
      <c r="G2634" s="46"/>
      <c r="H2634" s="46"/>
    </row>
    <row r="2635" spans="1:8" ht="67.5">
      <c r="A2635" s="70"/>
      <c r="B2635" s="484" t="s">
        <v>1280</v>
      </c>
      <c r="C2635" s="497"/>
      <c r="D2635" s="179"/>
      <c r="E2635" s="23"/>
      <c r="F2635" s="46"/>
      <c r="G2635" s="46"/>
      <c r="H2635" s="46"/>
    </row>
    <row r="2636" spans="1:8">
      <c r="A2636" s="57">
        <v>24</v>
      </c>
      <c r="B2636" s="36" t="s">
        <v>50</v>
      </c>
      <c r="C2636" s="485" t="s">
        <v>1242</v>
      </c>
      <c r="D2636" s="480"/>
      <c r="E2636" s="475"/>
      <c r="F2636" s="481" t="s">
        <v>986</v>
      </c>
      <c r="G2636" s="482">
        <v>150</v>
      </c>
      <c r="H2636" s="482">
        <v>150</v>
      </c>
    </row>
    <row r="2637" spans="1:8">
      <c r="A2637" s="70"/>
      <c r="B2637" s="496"/>
      <c r="C2637" s="497"/>
      <c r="D2637" s="179"/>
      <c r="E2637" s="23"/>
      <c r="F2637" s="46"/>
      <c r="G2637" s="46"/>
      <c r="H2637" s="46"/>
    </row>
    <row r="2638" spans="1:8" ht="67.5">
      <c r="A2638" s="70"/>
      <c r="B2638" s="484" t="s">
        <v>1281</v>
      </c>
      <c r="C2638" s="497"/>
      <c r="D2638" s="179"/>
      <c r="E2638" s="23"/>
      <c r="F2638" s="46"/>
      <c r="G2638" s="46"/>
      <c r="H2638" s="46"/>
    </row>
    <row r="2639" spans="1:8">
      <c r="A2639" s="57">
        <v>24</v>
      </c>
      <c r="B2639" s="36" t="s">
        <v>50</v>
      </c>
      <c r="C2639" s="485" t="s">
        <v>1242</v>
      </c>
      <c r="D2639" s="480"/>
      <c r="E2639" s="475"/>
      <c r="F2639" s="481" t="s">
        <v>986</v>
      </c>
      <c r="G2639" s="482">
        <v>100</v>
      </c>
      <c r="H2639" s="482">
        <v>100</v>
      </c>
    </row>
    <row r="2640" spans="1:8">
      <c r="A2640" s="70"/>
      <c r="B2640" s="496"/>
      <c r="C2640" s="497"/>
      <c r="D2640" s="179"/>
      <c r="E2640" s="23"/>
      <c r="F2640" s="46"/>
      <c r="G2640" s="46"/>
      <c r="H2640" s="46"/>
    </row>
    <row r="2641" spans="1:8" ht="146.25">
      <c r="A2641" s="70"/>
      <c r="B2641" s="484" t="s">
        <v>1282</v>
      </c>
      <c r="C2641" s="497"/>
      <c r="D2641" s="179"/>
      <c r="E2641" s="23"/>
      <c r="F2641" s="46"/>
      <c r="G2641" s="46"/>
      <c r="H2641" s="46"/>
    </row>
    <row r="2642" spans="1:8">
      <c r="A2642" s="57">
        <v>24</v>
      </c>
      <c r="B2642" s="36" t="s">
        <v>50</v>
      </c>
      <c r="C2642" s="485" t="s">
        <v>1242</v>
      </c>
      <c r="D2642" s="480"/>
      <c r="E2642" s="475"/>
      <c r="F2642" s="481" t="s">
        <v>986</v>
      </c>
      <c r="G2642" s="482">
        <v>1600</v>
      </c>
      <c r="H2642" s="482">
        <v>1600</v>
      </c>
    </row>
    <row r="2643" spans="1:8">
      <c r="A2643" s="70"/>
      <c r="B2643" s="496"/>
      <c r="C2643" s="497"/>
      <c r="D2643" s="179"/>
      <c r="E2643" s="23"/>
      <c r="F2643" s="46"/>
      <c r="G2643" s="46"/>
      <c r="H2643" s="46"/>
    </row>
    <row r="2644" spans="1:8" ht="67.5">
      <c r="A2644" s="70"/>
      <c r="B2644" s="484" t="s">
        <v>1283</v>
      </c>
      <c r="C2644" s="497"/>
      <c r="D2644" s="179"/>
      <c r="E2644" s="23"/>
      <c r="F2644" s="46"/>
      <c r="G2644" s="46"/>
      <c r="H2644" s="46"/>
    </row>
    <row r="2645" spans="1:8">
      <c r="A2645" s="57">
        <v>24</v>
      </c>
      <c r="B2645" s="36" t="s">
        <v>50</v>
      </c>
      <c r="C2645" s="485" t="s">
        <v>1242</v>
      </c>
      <c r="D2645" s="480"/>
      <c r="E2645" s="475"/>
      <c r="F2645" s="481" t="s">
        <v>986</v>
      </c>
      <c r="G2645" s="482">
        <v>100</v>
      </c>
      <c r="H2645" s="482">
        <v>100</v>
      </c>
    </row>
    <row r="2646" spans="1:8">
      <c r="A2646" s="70"/>
      <c r="B2646" s="496"/>
      <c r="C2646" s="497"/>
      <c r="D2646" s="179"/>
      <c r="E2646" s="23"/>
      <c r="F2646" s="46"/>
      <c r="G2646" s="46"/>
      <c r="H2646" s="46"/>
    </row>
    <row r="2647" spans="1:8" ht="90">
      <c r="A2647" s="70"/>
      <c r="B2647" s="510" t="s">
        <v>1284</v>
      </c>
      <c r="C2647" s="511"/>
      <c r="D2647" s="179"/>
      <c r="E2647" s="23"/>
      <c r="F2647" s="46"/>
      <c r="G2647" s="46"/>
      <c r="H2647" s="46"/>
    </row>
    <row r="2648" spans="1:8">
      <c r="A2648" s="57">
        <v>24</v>
      </c>
      <c r="B2648" s="36" t="s">
        <v>50</v>
      </c>
      <c r="C2648" s="485" t="s">
        <v>1242</v>
      </c>
      <c r="D2648" s="480"/>
      <c r="E2648" s="475"/>
      <c r="F2648" s="481" t="s">
        <v>986</v>
      </c>
      <c r="G2648" s="482">
        <v>600</v>
      </c>
      <c r="H2648" s="482">
        <v>600</v>
      </c>
    </row>
    <row r="2649" spans="1:8">
      <c r="A2649" s="70"/>
      <c r="B2649" s="512"/>
      <c r="C2649" s="511"/>
      <c r="D2649" s="179"/>
      <c r="E2649" s="23"/>
      <c r="F2649" s="46"/>
      <c r="G2649" s="46"/>
      <c r="H2649" s="46"/>
    </row>
    <row r="2650" spans="1:8" ht="225">
      <c r="A2650" s="70"/>
      <c r="B2650" s="506" t="s">
        <v>1285</v>
      </c>
      <c r="C2650" s="501"/>
      <c r="D2650" s="179"/>
      <c r="E2650" s="23"/>
      <c r="F2650" s="46"/>
      <c r="G2650" s="46"/>
      <c r="H2650" s="46"/>
    </row>
    <row r="2651" spans="1:8">
      <c r="A2651" s="57">
        <v>24</v>
      </c>
      <c r="B2651" s="36" t="s">
        <v>50</v>
      </c>
      <c r="C2651" s="485" t="s">
        <v>1242</v>
      </c>
      <c r="D2651" s="480"/>
      <c r="E2651" s="475"/>
      <c r="F2651" s="481" t="s">
        <v>986</v>
      </c>
      <c r="G2651" s="482">
        <v>7700</v>
      </c>
      <c r="H2651" s="482">
        <v>7700</v>
      </c>
    </row>
    <row r="2652" spans="1:8">
      <c r="A2652" s="70"/>
      <c r="B2652" s="507"/>
      <c r="C2652" s="501"/>
      <c r="D2652" s="179"/>
      <c r="E2652" s="23"/>
      <c r="F2652" s="46"/>
      <c r="G2652" s="46"/>
      <c r="H2652" s="46"/>
    </row>
    <row r="2653" spans="1:8" ht="45">
      <c r="A2653" s="70"/>
      <c r="B2653" s="513" t="s">
        <v>1286</v>
      </c>
      <c r="C2653" s="488"/>
      <c r="D2653" s="179"/>
      <c r="E2653" s="23"/>
      <c r="F2653" s="46"/>
      <c r="G2653" s="46"/>
      <c r="H2653" s="46"/>
    </row>
    <row r="2654" spans="1:8">
      <c r="A2654" s="57">
        <v>24</v>
      </c>
      <c r="B2654" s="36" t="s">
        <v>50</v>
      </c>
      <c r="C2654" s="418" t="s">
        <v>1287</v>
      </c>
      <c r="D2654" s="480"/>
      <c r="E2654" s="475"/>
      <c r="F2654" s="481" t="s">
        <v>986</v>
      </c>
      <c r="G2654" s="482">
        <v>65</v>
      </c>
      <c r="H2654" s="482">
        <v>65</v>
      </c>
    </row>
    <row r="2655" spans="1:8">
      <c r="A2655" s="70"/>
      <c r="B2655" s="514"/>
      <c r="C2655" s="488"/>
      <c r="D2655" s="179"/>
      <c r="E2655" s="23"/>
      <c r="F2655" s="46"/>
      <c r="G2655" s="46"/>
      <c r="H2655" s="46"/>
    </row>
    <row r="2656" spans="1:8" ht="56.25">
      <c r="A2656" s="70"/>
      <c r="B2656" s="515" t="s">
        <v>1288</v>
      </c>
      <c r="C2656" s="501"/>
      <c r="D2656" s="179"/>
      <c r="E2656" s="23"/>
      <c r="F2656" s="46"/>
      <c r="G2656" s="46"/>
      <c r="H2656" s="46"/>
    </row>
    <row r="2657" spans="1:8">
      <c r="A2657" s="57">
        <v>24</v>
      </c>
      <c r="B2657" s="36" t="s">
        <v>50</v>
      </c>
      <c r="C2657" s="501" t="s">
        <v>1289</v>
      </c>
      <c r="D2657" s="480"/>
      <c r="E2657" s="475"/>
      <c r="F2657" s="481" t="s">
        <v>986</v>
      </c>
      <c r="G2657" s="482">
        <v>200</v>
      </c>
      <c r="H2657" s="482">
        <v>200</v>
      </c>
    </row>
    <row r="2658" spans="1:8">
      <c r="A2658" s="70"/>
      <c r="B2658" s="516"/>
      <c r="C2658" s="501"/>
      <c r="D2658" s="179"/>
      <c r="E2658" s="23"/>
      <c r="F2658" s="46"/>
      <c r="G2658" s="46"/>
      <c r="H2658" s="46"/>
    </row>
    <row r="2659" spans="1:8" ht="24">
      <c r="A2659" s="70">
        <v>214</v>
      </c>
      <c r="B2659" s="472" t="s">
        <v>1290</v>
      </c>
      <c r="C2659" s="504"/>
      <c r="D2659" s="269" t="s">
        <v>473</v>
      </c>
      <c r="E2659" s="23">
        <v>10</v>
      </c>
      <c r="F2659" s="46"/>
      <c r="G2659" s="46"/>
      <c r="H2659" s="46"/>
    </row>
    <row r="2660" spans="1:8">
      <c r="A2660" s="57">
        <v>24</v>
      </c>
      <c r="B2660" s="36" t="s">
        <v>50</v>
      </c>
      <c r="C2660" s="473" t="s">
        <v>1242</v>
      </c>
      <c r="D2660" s="474" t="s">
        <v>473</v>
      </c>
      <c r="E2660" s="475">
        <v>10</v>
      </c>
      <c r="F2660" s="475" t="s">
        <v>473</v>
      </c>
      <c r="G2660" s="476">
        <v>4400</v>
      </c>
      <c r="H2660" s="476">
        <v>4400</v>
      </c>
    </row>
    <row r="2661" spans="1:8">
      <c r="A2661" s="70"/>
      <c r="B2661" s="472"/>
      <c r="C2661" s="504"/>
      <c r="D2661" s="120"/>
      <c r="E2661" s="23"/>
      <c r="F2661" s="46"/>
      <c r="G2661" s="46"/>
      <c r="H2661" s="46"/>
    </row>
    <row r="2662" spans="1:8" ht="90">
      <c r="A2662" s="70"/>
      <c r="B2662" s="477" t="s">
        <v>1291</v>
      </c>
      <c r="C2662" s="473"/>
      <c r="D2662" s="179"/>
      <c r="E2662" s="23"/>
      <c r="F2662" s="46"/>
      <c r="G2662" s="46"/>
      <c r="H2662" s="46"/>
    </row>
    <row r="2663" spans="1:8">
      <c r="A2663" s="57">
        <v>24</v>
      </c>
      <c r="B2663" s="36" t="s">
        <v>50</v>
      </c>
      <c r="C2663" s="473" t="s">
        <v>1242</v>
      </c>
      <c r="D2663" s="480"/>
      <c r="E2663" s="475"/>
      <c r="F2663" s="481" t="s">
        <v>986</v>
      </c>
      <c r="G2663" s="482">
        <v>2500</v>
      </c>
      <c r="H2663" s="482">
        <v>2500</v>
      </c>
    </row>
    <row r="2664" spans="1:8">
      <c r="A2664" s="70"/>
      <c r="B2664" s="486"/>
      <c r="C2664" s="473"/>
      <c r="D2664" s="179"/>
      <c r="E2664" s="23"/>
      <c r="F2664" s="46"/>
      <c r="G2664" s="46"/>
      <c r="H2664" s="46"/>
    </row>
    <row r="2665" spans="1:8" ht="101.25">
      <c r="A2665" s="70"/>
      <c r="B2665" s="477" t="s">
        <v>1292</v>
      </c>
      <c r="C2665" s="473"/>
      <c r="D2665" s="179"/>
      <c r="E2665" s="23"/>
      <c r="F2665" s="46"/>
      <c r="G2665" s="46"/>
      <c r="H2665" s="46"/>
    </row>
    <row r="2666" spans="1:8">
      <c r="A2666" s="57">
        <v>24</v>
      </c>
      <c r="B2666" s="36" t="s">
        <v>50</v>
      </c>
      <c r="C2666" s="473" t="s">
        <v>1242</v>
      </c>
      <c r="D2666" s="480"/>
      <c r="E2666" s="475"/>
      <c r="F2666" s="481" t="s">
        <v>986</v>
      </c>
      <c r="G2666" s="482">
        <v>1250</v>
      </c>
      <c r="H2666" s="482">
        <v>1250</v>
      </c>
    </row>
    <row r="2667" spans="1:8">
      <c r="A2667" s="70"/>
      <c r="B2667" s="486"/>
      <c r="C2667" s="473"/>
      <c r="D2667" s="179"/>
      <c r="E2667" s="23"/>
      <c r="F2667" s="46"/>
      <c r="G2667" s="46"/>
      <c r="H2667" s="46"/>
    </row>
    <row r="2668" spans="1:8" ht="45">
      <c r="A2668" s="70"/>
      <c r="B2668" s="477" t="s">
        <v>1293</v>
      </c>
      <c r="C2668" s="479"/>
      <c r="D2668" s="179"/>
      <c r="E2668" s="23"/>
      <c r="F2668" s="46"/>
      <c r="G2668" s="46"/>
      <c r="H2668" s="46"/>
    </row>
    <row r="2669" spans="1:8">
      <c r="A2669" s="57">
        <v>24</v>
      </c>
      <c r="B2669" s="36" t="s">
        <v>50</v>
      </c>
      <c r="C2669" s="479" t="s">
        <v>1242</v>
      </c>
      <c r="D2669" s="480"/>
      <c r="E2669" s="475"/>
      <c r="F2669" s="481" t="s">
        <v>986</v>
      </c>
      <c r="G2669" s="482">
        <v>650</v>
      </c>
      <c r="H2669" s="482">
        <v>650</v>
      </c>
    </row>
    <row r="2670" spans="1:8">
      <c r="A2670" s="70"/>
      <c r="B2670" s="486"/>
      <c r="C2670" s="479"/>
      <c r="D2670" s="179"/>
      <c r="E2670" s="23"/>
      <c r="F2670" s="46"/>
      <c r="G2670" s="46"/>
      <c r="H2670" s="46"/>
    </row>
    <row r="2671" spans="1:8" ht="22.5">
      <c r="A2671" s="70"/>
      <c r="B2671" s="477" t="s">
        <v>1294</v>
      </c>
      <c r="C2671" s="473"/>
      <c r="D2671" s="179"/>
      <c r="E2671" s="23"/>
      <c r="F2671" s="46"/>
      <c r="G2671" s="46"/>
      <c r="H2671" s="46"/>
    </row>
    <row r="2672" spans="1:8">
      <c r="A2672" s="57">
        <v>24</v>
      </c>
      <c r="B2672" s="36" t="s">
        <v>50</v>
      </c>
      <c r="C2672" s="473" t="s">
        <v>1242</v>
      </c>
      <c r="D2672" s="480"/>
      <c r="E2672" s="475"/>
      <c r="F2672" s="481" t="s">
        <v>986</v>
      </c>
      <c r="G2672" s="482">
        <v>150</v>
      </c>
      <c r="H2672" s="482">
        <v>150</v>
      </c>
    </row>
    <row r="2673" spans="1:8">
      <c r="A2673" s="70"/>
      <c r="B2673" s="486"/>
      <c r="C2673" s="473"/>
      <c r="D2673" s="179"/>
      <c r="E2673" s="23"/>
      <c r="F2673" s="46"/>
      <c r="G2673" s="46"/>
      <c r="H2673" s="46"/>
    </row>
    <row r="2674" spans="1:8" ht="22.5">
      <c r="A2674" s="70"/>
      <c r="B2674" s="478" t="s">
        <v>1246</v>
      </c>
      <c r="C2674" s="479"/>
      <c r="D2674" s="179"/>
      <c r="E2674" s="23"/>
      <c r="F2674" s="46"/>
      <c r="G2674" s="46"/>
      <c r="H2674" s="46"/>
    </row>
    <row r="2675" spans="1:8">
      <c r="A2675" s="57">
        <v>24</v>
      </c>
      <c r="B2675" s="36" t="s">
        <v>50</v>
      </c>
      <c r="C2675" s="479" t="s">
        <v>1242</v>
      </c>
      <c r="D2675" s="480"/>
      <c r="E2675" s="475"/>
      <c r="F2675" s="481" t="s">
        <v>986</v>
      </c>
      <c r="G2675" s="482">
        <v>100</v>
      </c>
      <c r="H2675" s="482">
        <v>100</v>
      </c>
    </row>
    <row r="2676" spans="1:8">
      <c r="A2676" s="70"/>
      <c r="B2676" s="483"/>
      <c r="C2676" s="479"/>
      <c r="D2676" s="179"/>
      <c r="E2676" s="23"/>
      <c r="F2676" s="46"/>
      <c r="G2676" s="46"/>
      <c r="H2676" s="46"/>
    </row>
    <row r="2677" spans="1:8" ht="22.5">
      <c r="A2677" s="70"/>
      <c r="B2677" s="478" t="s">
        <v>1295</v>
      </c>
      <c r="C2677" s="473"/>
      <c r="D2677" s="179"/>
      <c r="E2677" s="23"/>
      <c r="F2677" s="46"/>
      <c r="G2677" s="46"/>
      <c r="H2677" s="46"/>
    </row>
    <row r="2678" spans="1:8">
      <c r="A2678" s="57">
        <v>24</v>
      </c>
      <c r="B2678" s="36" t="s">
        <v>50</v>
      </c>
      <c r="C2678" s="473" t="s">
        <v>1242</v>
      </c>
      <c r="D2678" s="480"/>
      <c r="E2678" s="475"/>
      <c r="F2678" s="481" t="s">
        <v>986</v>
      </c>
      <c r="G2678" s="482">
        <v>150</v>
      </c>
      <c r="H2678" s="482">
        <v>150</v>
      </c>
    </row>
    <row r="2679" spans="1:8">
      <c r="A2679" s="70"/>
      <c r="B2679" s="483"/>
      <c r="C2679" s="473"/>
      <c r="D2679" s="179"/>
      <c r="E2679" s="23"/>
      <c r="F2679" s="46"/>
      <c r="G2679" s="46"/>
      <c r="H2679" s="46"/>
    </row>
    <row r="2680" spans="1:8" ht="112.5">
      <c r="A2680" s="70"/>
      <c r="B2680" s="477" t="s">
        <v>1296</v>
      </c>
      <c r="C2680" s="473"/>
      <c r="D2680" s="179"/>
      <c r="E2680" s="23"/>
      <c r="F2680" s="46"/>
      <c r="G2680" s="46"/>
      <c r="H2680" s="46"/>
    </row>
    <row r="2681" spans="1:8">
      <c r="A2681" s="57">
        <v>24</v>
      </c>
      <c r="B2681" s="36" t="s">
        <v>50</v>
      </c>
      <c r="C2681" s="473" t="s">
        <v>1242</v>
      </c>
      <c r="D2681" s="480"/>
      <c r="E2681" s="475"/>
      <c r="F2681" s="481" t="s">
        <v>986</v>
      </c>
      <c r="G2681" s="482">
        <v>3720</v>
      </c>
      <c r="H2681" s="482">
        <v>3720</v>
      </c>
    </row>
    <row r="2682" spans="1:8">
      <c r="A2682" s="70"/>
      <c r="B2682" s="486"/>
      <c r="C2682" s="473"/>
      <c r="D2682" s="179"/>
      <c r="E2682" s="23"/>
      <c r="F2682" s="46"/>
      <c r="G2682" s="46"/>
      <c r="H2682" s="46"/>
    </row>
    <row r="2683" spans="1:8" ht="112.5">
      <c r="A2683" s="70"/>
      <c r="B2683" s="477" t="s">
        <v>1297</v>
      </c>
      <c r="C2683" s="473"/>
      <c r="D2683" s="179"/>
      <c r="E2683" s="23"/>
      <c r="F2683" s="46"/>
      <c r="G2683" s="46"/>
      <c r="H2683" s="46"/>
    </row>
    <row r="2684" spans="1:8">
      <c r="A2684" s="57">
        <v>24</v>
      </c>
      <c r="B2684" s="36" t="s">
        <v>50</v>
      </c>
      <c r="C2684" s="485" t="s">
        <v>1242</v>
      </c>
      <c r="D2684" s="480"/>
      <c r="E2684" s="475"/>
      <c r="F2684" s="481" t="s">
        <v>986</v>
      </c>
      <c r="G2684" s="482">
        <v>2520</v>
      </c>
      <c r="H2684" s="482">
        <v>2520</v>
      </c>
    </row>
    <row r="2685" spans="1:8">
      <c r="A2685" s="70"/>
      <c r="B2685" s="486"/>
      <c r="C2685" s="473"/>
      <c r="D2685" s="179"/>
      <c r="E2685" s="23"/>
      <c r="F2685" s="46"/>
      <c r="G2685" s="46"/>
      <c r="H2685" s="46"/>
    </row>
    <row r="2686" spans="1:8" ht="56.25">
      <c r="A2686" s="70"/>
      <c r="B2686" s="477" t="s">
        <v>1298</v>
      </c>
      <c r="C2686" s="479"/>
      <c r="D2686" s="179"/>
      <c r="E2686" s="23"/>
      <c r="F2686" s="46"/>
      <c r="G2686" s="46"/>
      <c r="H2686" s="46"/>
    </row>
    <row r="2687" spans="1:8">
      <c r="A2687" s="57">
        <v>24</v>
      </c>
      <c r="B2687" s="36" t="s">
        <v>50</v>
      </c>
      <c r="C2687" s="485" t="s">
        <v>1242</v>
      </c>
      <c r="D2687" s="480"/>
      <c r="E2687" s="475"/>
      <c r="F2687" s="481" t="s">
        <v>986</v>
      </c>
      <c r="G2687" s="482">
        <v>1460</v>
      </c>
      <c r="H2687" s="482">
        <v>1460</v>
      </c>
    </row>
    <row r="2688" spans="1:8">
      <c r="A2688" s="70"/>
      <c r="B2688" s="486"/>
      <c r="C2688" s="479"/>
      <c r="D2688" s="179"/>
      <c r="E2688" s="23"/>
      <c r="F2688" s="46"/>
      <c r="G2688" s="46"/>
      <c r="H2688" s="46"/>
    </row>
    <row r="2689" spans="1:8" ht="33.75">
      <c r="A2689" s="70"/>
      <c r="B2689" s="477" t="s">
        <v>1299</v>
      </c>
      <c r="C2689" s="473"/>
      <c r="D2689" s="179"/>
      <c r="E2689" s="23"/>
      <c r="F2689" s="46"/>
      <c r="G2689" s="46"/>
      <c r="H2689" s="46"/>
    </row>
    <row r="2690" spans="1:8">
      <c r="A2690" s="57">
        <v>24</v>
      </c>
      <c r="B2690" s="36" t="s">
        <v>50</v>
      </c>
      <c r="C2690" s="485" t="s">
        <v>1242</v>
      </c>
      <c r="D2690" s="480"/>
      <c r="E2690" s="475"/>
      <c r="F2690" s="481" t="s">
        <v>986</v>
      </c>
      <c r="G2690" s="482">
        <v>150</v>
      </c>
      <c r="H2690" s="482">
        <v>150</v>
      </c>
    </row>
    <row r="2691" spans="1:8">
      <c r="A2691" s="70"/>
      <c r="B2691" s="486"/>
      <c r="C2691" s="473"/>
      <c r="D2691" s="179"/>
      <c r="E2691" s="23"/>
      <c r="F2691" s="46"/>
      <c r="G2691" s="46"/>
      <c r="H2691" s="46"/>
    </row>
    <row r="2692" spans="1:8">
      <c r="A2692" s="70">
        <v>215</v>
      </c>
      <c r="B2692" s="517" t="s">
        <v>1300</v>
      </c>
      <c r="C2692" s="518"/>
      <c r="D2692" s="269" t="s">
        <v>473</v>
      </c>
      <c r="E2692" s="23">
        <v>10</v>
      </c>
      <c r="F2692" s="46"/>
      <c r="G2692" s="46"/>
      <c r="H2692" s="46"/>
    </row>
    <row r="2693" spans="1:8">
      <c r="A2693" s="57">
        <v>24</v>
      </c>
      <c r="B2693" s="36" t="s">
        <v>50</v>
      </c>
      <c r="C2693" s="418" t="s">
        <v>1242</v>
      </c>
      <c r="D2693" s="474" t="s">
        <v>473</v>
      </c>
      <c r="E2693" s="475">
        <v>10</v>
      </c>
      <c r="F2693" s="475" t="s">
        <v>473</v>
      </c>
      <c r="G2693" s="476">
        <v>4200</v>
      </c>
      <c r="H2693" s="476">
        <v>4200</v>
      </c>
    </row>
    <row r="2694" spans="1:8">
      <c r="A2694" s="70"/>
      <c r="B2694" s="517"/>
      <c r="C2694" s="518"/>
      <c r="D2694" s="120"/>
      <c r="E2694" s="23"/>
      <c r="F2694" s="46"/>
      <c r="G2694" s="46"/>
      <c r="H2694" s="46"/>
    </row>
    <row r="2695" spans="1:8" ht="78.75">
      <c r="A2695" s="70"/>
      <c r="B2695" s="519" t="s">
        <v>1301</v>
      </c>
      <c r="C2695" s="473" t="s">
        <v>1002</v>
      </c>
      <c r="D2695" s="179"/>
      <c r="E2695" s="23"/>
      <c r="F2695" s="46"/>
      <c r="G2695" s="46"/>
      <c r="H2695" s="46"/>
    </row>
    <row r="2696" spans="1:8">
      <c r="A2696" s="57">
        <v>24</v>
      </c>
      <c r="B2696" s="36" t="s">
        <v>50</v>
      </c>
      <c r="C2696" s="485" t="s">
        <v>1242</v>
      </c>
      <c r="D2696" s="480"/>
      <c r="E2696" s="475"/>
      <c r="F2696" s="481" t="s">
        <v>986</v>
      </c>
      <c r="G2696" s="482">
        <v>2040</v>
      </c>
      <c r="H2696" s="482">
        <v>2040</v>
      </c>
    </row>
    <row r="2697" spans="1:8">
      <c r="A2697" s="70"/>
      <c r="B2697" s="520"/>
      <c r="C2697" s="473"/>
      <c r="D2697" s="179"/>
      <c r="E2697" s="23"/>
      <c r="F2697" s="46"/>
      <c r="G2697" s="46"/>
      <c r="H2697" s="46"/>
    </row>
    <row r="2698" spans="1:8" ht="67.5">
      <c r="A2698" s="70"/>
      <c r="B2698" s="519" t="s">
        <v>1302</v>
      </c>
      <c r="C2698" s="473"/>
      <c r="D2698" s="179"/>
      <c r="E2698" s="23"/>
      <c r="F2698" s="46"/>
      <c r="G2698" s="46"/>
      <c r="H2698" s="46"/>
    </row>
    <row r="2699" spans="1:8">
      <c r="A2699" s="57">
        <v>24</v>
      </c>
      <c r="B2699" s="36" t="s">
        <v>50</v>
      </c>
      <c r="C2699" s="485" t="s">
        <v>1242</v>
      </c>
      <c r="D2699" s="480"/>
      <c r="E2699" s="475"/>
      <c r="F2699" s="481" t="s">
        <v>986</v>
      </c>
      <c r="G2699" s="482">
        <v>1560</v>
      </c>
      <c r="H2699" s="482">
        <v>1560</v>
      </c>
    </row>
    <row r="2700" spans="1:8">
      <c r="A2700" s="70"/>
      <c r="B2700" s="520"/>
      <c r="C2700" s="473"/>
      <c r="D2700" s="179"/>
      <c r="E2700" s="23"/>
      <c r="F2700" s="46"/>
      <c r="G2700" s="46"/>
      <c r="H2700" s="46"/>
    </row>
    <row r="2701" spans="1:8" ht="67.5">
      <c r="A2701" s="70"/>
      <c r="B2701" s="519" t="s">
        <v>1303</v>
      </c>
      <c r="C2701" s="495"/>
      <c r="D2701" s="179"/>
      <c r="E2701" s="23"/>
      <c r="F2701" s="46"/>
      <c r="G2701" s="46"/>
      <c r="H2701" s="46"/>
    </row>
    <row r="2702" spans="1:8">
      <c r="A2702" s="57">
        <v>24</v>
      </c>
      <c r="B2702" s="36" t="s">
        <v>50</v>
      </c>
      <c r="C2702" s="485" t="s">
        <v>1242</v>
      </c>
      <c r="D2702" s="480"/>
      <c r="E2702" s="475"/>
      <c r="F2702" s="481" t="s">
        <v>986</v>
      </c>
      <c r="G2702" s="482">
        <v>600</v>
      </c>
      <c r="H2702" s="482">
        <v>600</v>
      </c>
    </row>
    <row r="2703" spans="1:8">
      <c r="A2703" s="70"/>
      <c r="B2703" s="520"/>
      <c r="C2703" s="495"/>
      <c r="D2703" s="179"/>
      <c r="E2703" s="23"/>
      <c r="F2703" s="46"/>
      <c r="G2703" s="46"/>
      <c r="H2703" s="46"/>
    </row>
    <row r="2704" spans="1:8" ht="78.75">
      <c r="A2704" s="70"/>
      <c r="B2704" s="519" t="s">
        <v>1304</v>
      </c>
      <c r="C2704" s="473"/>
      <c r="D2704" s="179"/>
      <c r="E2704" s="23"/>
      <c r="F2704" s="46"/>
      <c r="G2704" s="46"/>
      <c r="H2704" s="46"/>
    </row>
    <row r="2705" spans="1:8">
      <c r="A2705" s="57">
        <v>24</v>
      </c>
      <c r="B2705" s="36" t="s">
        <v>50</v>
      </c>
      <c r="C2705" s="485" t="s">
        <v>1242</v>
      </c>
      <c r="D2705" s="480"/>
      <c r="E2705" s="475"/>
      <c r="F2705" s="481" t="s">
        <v>986</v>
      </c>
      <c r="G2705" s="482">
        <v>2160</v>
      </c>
      <c r="H2705" s="482">
        <v>2160</v>
      </c>
    </row>
    <row r="2706" spans="1:8">
      <c r="A2706" s="70"/>
      <c r="B2706" s="520"/>
      <c r="C2706" s="473"/>
      <c r="D2706" s="179"/>
      <c r="E2706" s="23"/>
      <c r="F2706" s="46"/>
      <c r="G2706" s="46"/>
      <c r="H2706" s="46"/>
    </row>
    <row r="2707" spans="1:8" ht="22.5">
      <c r="A2707" s="70"/>
      <c r="B2707" s="478" t="s">
        <v>1246</v>
      </c>
      <c r="C2707" s="479"/>
      <c r="D2707" s="179"/>
      <c r="E2707" s="23"/>
      <c r="F2707" s="46"/>
      <c r="G2707" s="46"/>
      <c r="H2707" s="46"/>
    </row>
    <row r="2708" spans="1:8">
      <c r="A2708" s="57">
        <v>24</v>
      </c>
      <c r="B2708" s="36" t="s">
        <v>50</v>
      </c>
      <c r="C2708" s="485" t="s">
        <v>1242</v>
      </c>
      <c r="D2708" s="480"/>
      <c r="E2708" s="475"/>
      <c r="F2708" s="481" t="s">
        <v>986</v>
      </c>
      <c r="G2708" s="482">
        <v>100</v>
      </c>
      <c r="H2708" s="482">
        <v>100</v>
      </c>
    </row>
    <row r="2709" spans="1:8">
      <c r="A2709" s="70"/>
      <c r="B2709" s="483"/>
      <c r="C2709" s="479"/>
      <c r="D2709" s="179"/>
      <c r="E2709" s="23"/>
      <c r="F2709" s="46"/>
      <c r="G2709" s="46"/>
      <c r="H2709" s="46"/>
    </row>
    <row r="2710" spans="1:8" ht="22.5">
      <c r="A2710" s="70"/>
      <c r="B2710" s="478" t="s">
        <v>1247</v>
      </c>
      <c r="C2710" s="473"/>
      <c r="D2710" s="179"/>
      <c r="E2710" s="23"/>
      <c r="F2710" s="46"/>
      <c r="G2710" s="46"/>
      <c r="H2710" s="46"/>
    </row>
    <row r="2711" spans="1:8">
      <c r="A2711" s="57">
        <v>24</v>
      </c>
      <c r="B2711" s="36" t="s">
        <v>50</v>
      </c>
      <c r="C2711" s="485" t="s">
        <v>1242</v>
      </c>
      <c r="D2711" s="480"/>
      <c r="E2711" s="475"/>
      <c r="F2711" s="481" t="s">
        <v>986</v>
      </c>
      <c r="G2711" s="482">
        <v>150</v>
      </c>
      <c r="H2711" s="482">
        <v>150</v>
      </c>
    </row>
    <row r="2712" spans="1:8">
      <c r="A2712" s="70"/>
      <c r="B2712" s="483"/>
      <c r="C2712" s="473"/>
      <c r="D2712" s="179"/>
      <c r="E2712" s="23"/>
      <c r="F2712" s="46"/>
      <c r="G2712" s="46"/>
      <c r="H2712" s="46"/>
    </row>
    <row r="2713" spans="1:8" ht="45">
      <c r="A2713" s="70"/>
      <c r="B2713" s="521" t="s">
        <v>1286</v>
      </c>
      <c r="C2713" s="522"/>
      <c r="D2713" s="179"/>
      <c r="E2713" s="23"/>
      <c r="F2713" s="46"/>
      <c r="G2713" s="46"/>
      <c r="H2713" s="46"/>
    </row>
    <row r="2714" spans="1:8">
      <c r="A2714" s="57">
        <v>24</v>
      </c>
      <c r="B2714" s="36" t="s">
        <v>50</v>
      </c>
      <c r="C2714" s="418" t="s">
        <v>1287</v>
      </c>
      <c r="D2714" s="480"/>
      <c r="E2714" s="475"/>
      <c r="F2714" s="481" t="s">
        <v>986</v>
      </c>
      <c r="G2714" s="482">
        <v>65</v>
      </c>
      <c r="H2714" s="482">
        <v>65</v>
      </c>
    </row>
    <row r="2715" spans="1:8">
      <c r="A2715" s="70"/>
      <c r="B2715" s="523"/>
      <c r="C2715" s="522"/>
      <c r="D2715" s="179"/>
      <c r="E2715" s="23"/>
      <c r="F2715" s="46"/>
      <c r="G2715" s="46"/>
      <c r="H2715" s="46"/>
    </row>
    <row r="2716" spans="1:8" ht="45">
      <c r="A2716" s="70"/>
      <c r="B2716" s="521" t="s">
        <v>1286</v>
      </c>
      <c r="C2716" s="522"/>
      <c r="D2716" s="179"/>
      <c r="E2716" s="23"/>
      <c r="F2716" s="46"/>
      <c r="G2716" s="46"/>
      <c r="H2716" s="46"/>
    </row>
    <row r="2717" spans="1:8">
      <c r="A2717" s="57">
        <v>24</v>
      </c>
      <c r="B2717" s="36" t="s">
        <v>50</v>
      </c>
      <c r="C2717" s="418" t="s">
        <v>1287</v>
      </c>
      <c r="D2717" s="480"/>
      <c r="E2717" s="475"/>
      <c r="F2717" s="481" t="s">
        <v>986</v>
      </c>
      <c r="G2717" s="476">
        <v>65</v>
      </c>
      <c r="H2717" s="482">
        <v>65</v>
      </c>
    </row>
    <row r="2718" spans="1:8">
      <c r="A2718" s="70"/>
      <c r="B2718" s="523"/>
      <c r="C2718" s="522"/>
      <c r="D2718" s="179"/>
      <c r="E2718" s="23"/>
      <c r="F2718" s="46"/>
      <c r="G2718" s="46"/>
      <c r="H2718" s="46"/>
    </row>
    <row r="2719" spans="1:8" ht="36">
      <c r="A2719" s="70">
        <v>216</v>
      </c>
      <c r="B2719" s="472" t="s">
        <v>1305</v>
      </c>
      <c r="C2719" s="473"/>
      <c r="D2719" s="269" t="s">
        <v>473</v>
      </c>
      <c r="E2719" s="23">
        <v>10</v>
      </c>
      <c r="F2719" s="46"/>
      <c r="G2719" s="46"/>
      <c r="H2719" s="46"/>
    </row>
    <row r="2720" spans="1:8">
      <c r="A2720" s="57">
        <v>24</v>
      </c>
      <c r="B2720" s="36" t="s">
        <v>50</v>
      </c>
      <c r="C2720" s="473" t="s">
        <v>1242</v>
      </c>
      <c r="D2720" s="474" t="s">
        <v>473</v>
      </c>
      <c r="E2720" s="475">
        <v>10</v>
      </c>
      <c r="F2720" s="475" t="s">
        <v>473</v>
      </c>
      <c r="G2720" s="476">
        <v>10000</v>
      </c>
      <c r="H2720" s="476">
        <v>10000</v>
      </c>
    </row>
    <row r="2721" spans="1:8">
      <c r="A2721" s="70"/>
      <c r="B2721" s="472"/>
      <c r="C2721" s="473"/>
      <c r="D2721" s="120"/>
      <c r="E2721" s="23"/>
      <c r="F2721" s="46"/>
      <c r="G2721" s="46"/>
      <c r="H2721" s="46"/>
    </row>
    <row r="2722" spans="1:8" ht="180">
      <c r="A2722" s="70"/>
      <c r="B2722" s="477" t="s">
        <v>1306</v>
      </c>
      <c r="C2722" s="473"/>
      <c r="D2722" s="179"/>
      <c r="E2722" s="23"/>
      <c r="F2722" s="46"/>
      <c r="G2722" s="46"/>
      <c r="H2722" s="46"/>
    </row>
    <row r="2723" spans="1:8">
      <c r="A2723" s="57">
        <v>24</v>
      </c>
      <c r="B2723" s="36" t="s">
        <v>50</v>
      </c>
      <c r="C2723" s="473" t="s">
        <v>1242</v>
      </c>
      <c r="D2723" s="480"/>
      <c r="E2723" s="475"/>
      <c r="F2723" s="481" t="s">
        <v>986</v>
      </c>
      <c r="G2723" s="482">
        <v>3400</v>
      </c>
      <c r="H2723" s="482">
        <v>3400</v>
      </c>
    </row>
    <row r="2724" spans="1:8">
      <c r="A2724" s="70"/>
      <c r="B2724" s="477"/>
      <c r="C2724" s="473"/>
      <c r="D2724" s="179"/>
      <c r="E2724" s="23"/>
      <c r="F2724" s="46"/>
      <c r="G2724" s="46"/>
      <c r="H2724" s="46"/>
    </row>
    <row r="2725" spans="1:8" ht="33.75">
      <c r="A2725" s="70"/>
      <c r="B2725" s="477" t="s">
        <v>1307</v>
      </c>
      <c r="C2725" s="473"/>
      <c r="D2725" s="179"/>
      <c r="E2725" s="23"/>
      <c r="F2725" s="46"/>
      <c r="G2725" s="46"/>
      <c r="H2725" s="46"/>
    </row>
    <row r="2726" spans="1:8">
      <c r="A2726" s="57">
        <v>24</v>
      </c>
      <c r="B2726" s="36" t="s">
        <v>50</v>
      </c>
      <c r="C2726" s="473" t="s">
        <v>1242</v>
      </c>
      <c r="D2726" s="480"/>
      <c r="E2726" s="475"/>
      <c r="F2726" s="481" t="s">
        <v>986</v>
      </c>
      <c r="G2726" s="482">
        <v>300</v>
      </c>
      <c r="H2726" s="482">
        <v>300</v>
      </c>
    </row>
    <row r="2727" spans="1:8">
      <c r="A2727" s="70"/>
      <c r="B2727" s="486"/>
      <c r="C2727" s="473"/>
      <c r="D2727" s="179"/>
      <c r="E2727" s="23"/>
      <c r="F2727" s="46"/>
      <c r="G2727" s="46"/>
      <c r="H2727" s="46"/>
    </row>
    <row r="2728" spans="1:8" ht="33.75">
      <c r="A2728" s="70"/>
      <c r="B2728" s="477" t="s">
        <v>1308</v>
      </c>
      <c r="C2728" s="473"/>
      <c r="D2728" s="179"/>
      <c r="E2728" s="23"/>
      <c r="F2728" s="46"/>
      <c r="G2728" s="46"/>
      <c r="H2728" s="46"/>
    </row>
    <row r="2729" spans="1:8">
      <c r="A2729" s="57">
        <v>24</v>
      </c>
      <c r="B2729" s="36" t="s">
        <v>50</v>
      </c>
      <c r="C2729" s="473" t="s">
        <v>1242</v>
      </c>
      <c r="D2729" s="480"/>
      <c r="E2729" s="475"/>
      <c r="F2729" s="481" t="s">
        <v>986</v>
      </c>
      <c r="G2729" s="482">
        <v>300</v>
      </c>
      <c r="H2729" s="482">
        <v>300</v>
      </c>
    </row>
    <row r="2730" spans="1:8">
      <c r="A2730" s="70"/>
      <c r="B2730" s="486"/>
      <c r="C2730" s="473"/>
      <c r="D2730" s="179"/>
      <c r="E2730" s="23"/>
      <c r="F2730" s="46"/>
      <c r="G2730" s="46"/>
      <c r="H2730" s="46"/>
    </row>
    <row r="2731" spans="1:8" ht="45">
      <c r="A2731" s="70"/>
      <c r="B2731" s="477" t="s">
        <v>1309</v>
      </c>
      <c r="C2731" s="473"/>
      <c r="D2731" s="179"/>
      <c r="E2731" s="23"/>
      <c r="F2731" s="46"/>
      <c r="G2731" s="46"/>
      <c r="H2731" s="46"/>
    </row>
    <row r="2732" spans="1:8">
      <c r="A2732" s="57">
        <v>24</v>
      </c>
      <c r="B2732" s="36" t="s">
        <v>50</v>
      </c>
      <c r="C2732" s="473" t="s">
        <v>1242</v>
      </c>
      <c r="D2732" s="480"/>
      <c r="E2732" s="475"/>
      <c r="F2732" s="481" t="s">
        <v>986</v>
      </c>
      <c r="G2732" s="482">
        <v>300</v>
      </c>
      <c r="H2732" s="482">
        <v>300</v>
      </c>
    </row>
    <row r="2733" spans="1:8">
      <c r="A2733" s="70"/>
      <c r="B2733" s="486"/>
      <c r="C2733" s="473"/>
      <c r="D2733" s="179"/>
      <c r="E2733" s="23"/>
      <c r="F2733" s="46"/>
      <c r="G2733" s="46"/>
      <c r="H2733" s="46"/>
    </row>
    <row r="2734" spans="1:8" ht="67.5">
      <c r="A2734" s="70"/>
      <c r="B2734" s="477" t="s">
        <v>1310</v>
      </c>
      <c r="C2734" s="473"/>
      <c r="D2734" s="179"/>
      <c r="E2734" s="23"/>
      <c r="F2734" s="46"/>
      <c r="G2734" s="46"/>
      <c r="H2734" s="46"/>
    </row>
    <row r="2735" spans="1:8">
      <c r="A2735" s="57">
        <v>24</v>
      </c>
      <c r="B2735" s="36" t="s">
        <v>50</v>
      </c>
      <c r="C2735" s="473" t="s">
        <v>1242</v>
      </c>
      <c r="D2735" s="480"/>
      <c r="E2735" s="475"/>
      <c r="F2735" s="481" t="s">
        <v>986</v>
      </c>
      <c r="G2735" s="482">
        <v>1000</v>
      </c>
      <c r="H2735" s="482">
        <v>1000</v>
      </c>
    </row>
    <row r="2736" spans="1:8">
      <c r="A2736" s="70"/>
      <c r="B2736" s="486"/>
      <c r="C2736" s="473"/>
      <c r="D2736" s="179"/>
      <c r="E2736" s="23"/>
      <c r="F2736" s="46"/>
      <c r="G2736" s="46"/>
      <c r="H2736" s="46"/>
    </row>
    <row r="2737" spans="1:8" ht="180">
      <c r="A2737" s="70"/>
      <c r="B2737" s="477" t="s">
        <v>1311</v>
      </c>
      <c r="C2737" s="473"/>
      <c r="D2737" s="179"/>
      <c r="E2737" s="23"/>
      <c r="F2737" s="46"/>
      <c r="G2737" s="46"/>
      <c r="H2737" s="46"/>
    </row>
    <row r="2738" spans="1:8">
      <c r="A2738" s="57">
        <v>24</v>
      </c>
      <c r="B2738" s="36" t="s">
        <v>50</v>
      </c>
      <c r="C2738" s="473" t="s">
        <v>1242</v>
      </c>
      <c r="D2738" s="480"/>
      <c r="E2738" s="475"/>
      <c r="F2738" s="481" t="s">
        <v>986</v>
      </c>
      <c r="G2738" s="482">
        <v>1850</v>
      </c>
      <c r="H2738" s="482">
        <v>1850</v>
      </c>
    </row>
    <row r="2739" spans="1:8">
      <c r="A2739" s="70"/>
      <c r="B2739" s="486"/>
      <c r="C2739" s="473"/>
      <c r="D2739" s="179"/>
      <c r="E2739" s="23"/>
      <c r="F2739" s="46"/>
      <c r="G2739" s="46"/>
      <c r="H2739" s="46"/>
    </row>
    <row r="2740" spans="1:8" ht="146.25">
      <c r="A2740" s="70"/>
      <c r="B2740" s="477" t="s">
        <v>1312</v>
      </c>
      <c r="C2740" s="479"/>
      <c r="D2740" s="179"/>
      <c r="E2740" s="23"/>
      <c r="F2740" s="46"/>
      <c r="G2740" s="46"/>
      <c r="H2740" s="46"/>
    </row>
    <row r="2741" spans="1:8">
      <c r="A2741" s="57">
        <v>24</v>
      </c>
      <c r="B2741" s="36" t="s">
        <v>50</v>
      </c>
      <c r="C2741" s="473" t="s">
        <v>1242</v>
      </c>
      <c r="D2741" s="480"/>
      <c r="E2741" s="475"/>
      <c r="F2741" s="481" t="s">
        <v>986</v>
      </c>
      <c r="G2741" s="482">
        <v>650</v>
      </c>
      <c r="H2741" s="482">
        <v>650</v>
      </c>
    </row>
    <row r="2742" spans="1:8">
      <c r="A2742" s="70"/>
      <c r="B2742" s="486"/>
      <c r="C2742" s="479"/>
      <c r="D2742" s="179"/>
      <c r="E2742" s="23"/>
      <c r="F2742" s="46"/>
      <c r="G2742" s="46"/>
      <c r="H2742" s="46"/>
    </row>
    <row r="2743" spans="1:8" ht="45">
      <c r="A2743" s="70"/>
      <c r="B2743" s="477" t="s">
        <v>1313</v>
      </c>
      <c r="C2743" s="473"/>
      <c r="D2743" s="179"/>
      <c r="E2743" s="23"/>
      <c r="F2743" s="46"/>
      <c r="G2743" s="46"/>
      <c r="H2743" s="46"/>
    </row>
    <row r="2744" spans="1:8">
      <c r="A2744" s="57">
        <v>24</v>
      </c>
      <c r="B2744" s="36" t="s">
        <v>50</v>
      </c>
      <c r="C2744" s="473" t="s">
        <v>1242</v>
      </c>
      <c r="D2744" s="480"/>
      <c r="E2744" s="475"/>
      <c r="F2744" s="481" t="s">
        <v>986</v>
      </c>
      <c r="G2744" s="482">
        <v>500</v>
      </c>
      <c r="H2744" s="482">
        <v>500</v>
      </c>
    </row>
    <row r="2745" spans="1:8">
      <c r="A2745" s="70"/>
      <c r="B2745" s="486"/>
      <c r="C2745" s="473"/>
      <c r="D2745" s="179"/>
      <c r="E2745" s="23"/>
      <c r="F2745" s="46"/>
      <c r="G2745" s="46"/>
      <c r="H2745" s="46"/>
    </row>
    <row r="2746" spans="1:8" ht="90">
      <c r="A2746" s="70"/>
      <c r="B2746" s="477" t="s">
        <v>1314</v>
      </c>
      <c r="C2746" s="473"/>
      <c r="D2746" s="179"/>
      <c r="E2746" s="23"/>
      <c r="F2746" s="46"/>
      <c r="G2746" s="46"/>
      <c r="H2746" s="46"/>
    </row>
    <row r="2747" spans="1:8">
      <c r="A2747" s="57">
        <v>24</v>
      </c>
      <c r="B2747" s="36" t="s">
        <v>50</v>
      </c>
      <c r="C2747" s="473" t="s">
        <v>1242</v>
      </c>
      <c r="D2747" s="480"/>
      <c r="E2747" s="475"/>
      <c r="F2747" s="481" t="s">
        <v>986</v>
      </c>
      <c r="G2747" s="482">
        <v>400</v>
      </c>
      <c r="H2747" s="482">
        <v>400</v>
      </c>
    </row>
    <row r="2748" spans="1:8">
      <c r="A2748" s="70"/>
      <c r="B2748" s="486"/>
      <c r="C2748" s="473"/>
      <c r="D2748" s="179"/>
      <c r="E2748" s="23"/>
      <c r="F2748" s="46"/>
      <c r="G2748" s="46"/>
      <c r="H2748" s="46"/>
    </row>
    <row r="2749" spans="1:8" ht="22.5">
      <c r="A2749" s="70"/>
      <c r="B2749" s="477" t="s">
        <v>1294</v>
      </c>
      <c r="C2749" s="473"/>
      <c r="D2749" s="179"/>
      <c r="E2749" s="23"/>
      <c r="F2749" s="46"/>
      <c r="G2749" s="46"/>
      <c r="H2749" s="46"/>
    </row>
    <row r="2750" spans="1:8">
      <c r="A2750" s="57">
        <v>24</v>
      </c>
      <c r="B2750" s="36" t="s">
        <v>50</v>
      </c>
      <c r="C2750" s="473" t="s">
        <v>1242</v>
      </c>
      <c r="D2750" s="480"/>
      <c r="E2750" s="475"/>
      <c r="F2750" s="481" t="s">
        <v>986</v>
      </c>
      <c r="G2750" s="476">
        <v>150</v>
      </c>
      <c r="H2750" s="482">
        <v>150</v>
      </c>
    </row>
    <row r="2751" spans="1:8">
      <c r="A2751" s="70"/>
      <c r="B2751" s="486"/>
      <c r="C2751" s="473"/>
      <c r="D2751" s="179"/>
      <c r="E2751" s="23"/>
      <c r="F2751" s="46"/>
      <c r="G2751" s="46"/>
      <c r="H2751" s="46"/>
    </row>
    <row r="2752" spans="1:8" ht="180">
      <c r="A2752" s="70"/>
      <c r="B2752" s="477" t="s">
        <v>1315</v>
      </c>
      <c r="C2752" s="473"/>
      <c r="D2752" s="179"/>
      <c r="E2752" s="23"/>
      <c r="F2752" s="46"/>
      <c r="G2752" s="46"/>
      <c r="H2752" s="46"/>
    </row>
    <row r="2753" spans="1:8">
      <c r="A2753" s="57">
        <v>24</v>
      </c>
      <c r="B2753" s="36" t="s">
        <v>50</v>
      </c>
      <c r="C2753" s="473" t="s">
        <v>1242</v>
      </c>
      <c r="D2753" s="480"/>
      <c r="E2753" s="475"/>
      <c r="F2753" s="481" t="s">
        <v>986</v>
      </c>
      <c r="G2753" s="482">
        <v>13200</v>
      </c>
      <c r="H2753" s="482">
        <v>13200</v>
      </c>
    </row>
    <row r="2754" spans="1:8">
      <c r="A2754" s="70"/>
      <c r="B2754" s="477"/>
      <c r="C2754" s="473"/>
      <c r="D2754" s="179"/>
      <c r="E2754" s="23"/>
      <c r="F2754" s="46"/>
      <c r="G2754" s="46"/>
      <c r="H2754" s="46"/>
    </row>
    <row r="2755" spans="1:8" ht="33.75">
      <c r="A2755" s="70"/>
      <c r="B2755" s="477" t="s">
        <v>1316</v>
      </c>
      <c r="C2755" s="473"/>
      <c r="D2755" s="179"/>
      <c r="E2755" s="23"/>
      <c r="F2755" s="46"/>
      <c r="G2755" s="46"/>
      <c r="H2755" s="46"/>
    </row>
    <row r="2756" spans="1:8">
      <c r="A2756" s="57">
        <v>24</v>
      </c>
      <c r="B2756" s="36" t="s">
        <v>50</v>
      </c>
      <c r="C2756" s="473" t="s">
        <v>1242</v>
      </c>
      <c r="D2756" s="480"/>
      <c r="E2756" s="475"/>
      <c r="F2756" s="481" t="s">
        <v>986</v>
      </c>
      <c r="G2756" s="482">
        <v>600</v>
      </c>
      <c r="H2756" s="482">
        <v>600</v>
      </c>
    </row>
    <row r="2757" spans="1:8">
      <c r="A2757" s="70"/>
      <c r="B2757" s="486"/>
      <c r="C2757" s="473"/>
      <c r="D2757" s="179"/>
      <c r="E2757" s="23"/>
      <c r="F2757" s="46"/>
      <c r="G2757" s="46"/>
      <c r="H2757" s="46"/>
    </row>
    <row r="2758" spans="1:8" ht="146.25">
      <c r="A2758" s="70"/>
      <c r="B2758" s="477" t="s">
        <v>1317</v>
      </c>
      <c r="C2758" s="473"/>
      <c r="D2758" s="179"/>
      <c r="E2758" s="23"/>
      <c r="F2758" s="46"/>
      <c r="G2758" s="46"/>
      <c r="H2758" s="46"/>
    </row>
    <row r="2759" spans="1:8">
      <c r="A2759" s="57">
        <v>24</v>
      </c>
      <c r="B2759" s="36" t="s">
        <v>50</v>
      </c>
      <c r="C2759" s="473" t="s">
        <v>1242</v>
      </c>
      <c r="D2759" s="480"/>
      <c r="E2759" s="475"/>
      <c r="F2759" s="481" t="s">
        <v>986</v>
      </c>
      <c r="G2759" s="482">
        <v>840</v>
      </c>
      <c r="H2759" s="482">
        <v>840</v>
      </c>
    </row>
    <row r="2760" spans="1:8">
      <c r="A2760" s="70"/>
      <c r="B2760" s="486"/>
      <c r="C2760" s="473"/>
      <c r="D2760" s="179"/>
      <c r="E2760" s="23"/>
      <c r="F2760" s="46"/>
      <c r="G2760" s="46"/>
      <c r="H2760" s="46"/>
    </row>
    <row r="2761" spans="1:8" ht="33.75">
      <c r="A2761" s="70"/>
      <c r="B2761" s="477" t="s">
        <v>1318</v>
      </c>
      <c r="C2761" s="473"/>
      <c r="D2761" s="179"/>
      <c r="E2761" s="23"/>
      <c r="F2761" s="46"/>
      <c r="G2761" s="46"/>
      <c r="H2761" s="46"/>
    </row>
    <row r="2762" spans="1:8">
      <c r="A2762" s="57">
        <v>24</v>
      </c>
      <c r="B2762" s="36" t="s">
        <v>50</v>
      </c>
      <c r="C2762" s="473" t="s">
        <v>1242</v>
      </c>
      <c r="D2762" s="480"/>
      <c r="E2762" s="475"/>
      <c r="F2762" s="481" t="s">
        <v>986</v>
      </c>
      <c r="G2762" s="482">
        <v>600</v>
      </c>
      <c r="H2762" s="482">
        <v>600</v>
      </c>
    </row>
    <row r="2763" spans="1:8">
      <c r="A2763" s="70"/>
      <c r="B2763" s="486"/>
      <c r="C2763" s="473"/>
      <c r="D2763" s="179"/>
      <c r="E2763" s="23"/>
      <c r="F2763" s="46"/>
      <c r="G2763" s="46"/>
      <c r="H2763" s="46"/>
    </row>
    <row r="2764" spans="1:8" ht="112.5">
      <c r="A2764" s="70"/>
      <c r="B2764" s="477" t="s">
        <v>1319</v>
      </c>
      <c r="C2764" s="473"/>
      <c r="D2764" s="179"/>
      <c r="E2764" s="23"/>
      <c r="F2764" s="46"/>
      <c r="G2764" s="46"/>
      <c r="H2764" s="46"/>
    </row>
    <row r="2765" spans="1:8">
      <c r="A2765" s="57">
        <v>24</v>
      </c>
      <c r="B2765" s="36" t="s">
        <v>50</v>
      </c>
      <c r="C2765" s="473" t="s">
        <v>1242</v>
      </c>
      <c r="D2765" s="480"/>
      <c r="E2765" s="475"/>
      <c r="F2765" s="481" t="s">
        <v>986</v>
      </c>
      <c r="G2765" s="482">
        <v>8400</v>
      </c>
      <c r="H2765" s="482">
        <v>8400</v>
      </c>
    </row>
    <row r="2766" spans="1:8">
      <c r="A2766" s="70"/>
      <c r="B2766" s="486"/>
      <c r="C2766" s="473"/>
      <c r="D2766" s="179"/>
      <c r="E2766" s="23"/>
      <c r="F2766" s="46"/>
      <c r="G2766" s="46"/>
      <c r="H2766" s="46"/>
    </row>
    <row r="2767" spans="1:8" ht="67.5">
      <c r="A2767" s="70"/>
      <c r="B2767" s="477" t="s">
        <v>1320</v>
      </c>
      <c r="C2767" s="473"/>
      <c r="D2767" s="179"/>
      <c r="E2767" s="23"/>
      <c r="F2767" s="46"/>
      <c r="G2767" s="46"/>
      <c r="H2767" s="46"/>
    </row>
    <row r="2768" spans="1:8">
      <c r="A2768" s="57">
        <v>24</v>
      </c>
      <c r="B2768" s="36" t="s">
        <v>50</v>
      </c>
      <c r="C2768" s="473" t="s">
        <v>1242</v>
      </c>
      <c r="D2768" s="480"/>
      <c r="E2768" s="475"/>
      <c r="F2768" s="481" t="s">
        <v>986</v>
      </c>
      <c r="G2768" s="482">
        <v>2760</v>
      </c>
      <c r="H2768" s="482">
        <v>2760</v>
      </c>
    </row>
    <row r="2769" spans="1:8">
      <c r="A2769" s="70"/>
      <c r="B2769" s="486"/>
      <c r="C2769" s="473"/>
      <c r="D2769" s="179"/>
      <c r="E2769" s="23"/>
      <c r="F2769" s="46"/>
      <c r="G2769" s="46"/>
      <c r="H2769" s="46"/>
    </row>
    <row r="2770" spans="1:8" ht="90">
      <c r="A2770" s="70"/>
      <c r="B2770" s="477" t="s">
        <v>1321</v>
      </c>
      <c r="C2770" s="473"/>
      <c r="D2770" s="179"/>
      <c r="E2770" s="23"/>
      <c r="F2770" s="46"/>
      <c r="G2770" s="46"/>
      <c r="H2770" s="46"/>
    </row>
    <row r="2771" spans="1:8">
      <c r="A2771" s="57">
        <v>24</v>
      </c>
      <c r="B2771" s="36" t="s">
        <v>50</v>
      </c>
      <c r="C2771" s="473" t="s">
        <v>1242</v>
      </c>
      <c r="D2771" s="480"/>
      <c r="E2771" s="475"/>
      <c r="F2771" s="481" t="s">
        <v>986</v>
      </c>
      <c r="G2771" s="482">
        <v>2040</v>
      </c>
      <c r="H2771" s="482">
        <v>2040</v>
      </c>
    </row>
    <row r="2772" spans="1:8">
      <c r="A2772" s="70"/>
      <c r="B2772" s="486"/>
      <c r="C2772" s="473"/>
      <c r="D2772" s="179"/>
      <c r="E2772" s="23"/>
      <c r="F2772" s="46"/>
      <c r="G2772" s="46"/>
      <c r="H2772" s="46"/>
    </row>
    <row r="2773" spans="1:8" ht="123.75">
      <c r="A2773" s="70"/>
      <c r="B2773" s="477" t="s">
        <v>1322</v>
      </c>
      <c r="C2773" s="479"/>
      <c r="D2773" s="179"/>
      <c r="E2773" s="23"/>
      <c r="F2773" s="46"/>
      <c r="G2773" s="46"/>
      <c r="H2773" s="46"/>
    </row>
    <row r="2774" spans="1:8">
      <c r="A2774" s="57">
        <v>24</v>
      </c>
      <c r="B2774" s="36" t="s">
        <v>50</v>
      </c>
      <c r="C2774" s="473" t="s">
        <v>1242</v>
      </c>
      <c r="D2774" s="480"/>
      <c r="E2774" s="475"/>
      <c r="F2774" s="481" t="s">
        <v>986</v>
      </c>
      <c r="G2774" s="482">
        <v>10800</v>
      </c>
      <c r="H2774" s="482">
        <v>10800</v>
      </c>
    </row>
    <row r="2775" spans="1:8">
      <c r="A2775" s="70"/>
      <c r="B2775" s="486"/>
      <c r="C2775" s="479"/>
      <c r="D2775" s="179"/>
      <c r="E2775" s="23"/>
      <c r="F2775" s="46"/>
      <c r="G2775" s="46"/>
      <c r="H2775" s="46"/>
    </row>
    <row r="2776" spans="1:8" ht="157.5">
      <c r="A2776" s="70"/>
      <c r="B2776" s="477" t="s">
        <v>1323</v>
      </c>
      <c r="C2776" s="473"/>
      <c r="D2776" s="179"/>
      <c r="E2776" s="23"/>
      <c r="F2776" s="46"/>
      <c r="G2776" s="46"/>
      <c r="H2776" s="46"/>
    </row>
    <row r="2777" spans="1:8">
      <c r="A2777" s="57">
        <v>24</v>
      </c>
      <c r="B2777" s="36" t="s">
        <v>50</v>
      </c>
      <c r="C2777" s="473" t="s">
        <v>1242</v>
      </c>
      <c r="D2777" s="480"/>
      <c r="E2777" s="475"/>
      <c r="F2777" s="481" t="s">
        <v>986</v>
      </c>
      <c r="G2777" s="482">
        <v>2400</v>
      </c>
      <c r="H2777" s="482">
        <v>2400</v>
      </c>
    </row>
    <row r="2778" spans="1:8">
      <c r="A2778" s="70"/>
      <c r="B2778" s="477"/>
      <c r="C2778" s="473"/>
      <c r="D2778" s="179"/>
      <c r="E2778" s="23"/>
      <c r="F2778" s="46"/>
      <c r="G2778" s="46"/>
      <c r="H2778" s="46"/>
    </row>
    <row r="2779" spans="1:8" ht="33.75">
      <c r="A2779" s="70"/>
      <c r="B2779" s="477" t="s">
        <v>1324</v>
      </c>
      <c r="C2779" s="473"/>
      <c r="D2779" s="179"/>
      <c r="E2779" s="23"/>
      <c r="F2779" s="46"/>
      <c r="G2779" s="46"/>
      <c r="H2779" s="46"/>
    </row>
    <row r="2780" spans="1:8">
      <c r="A2780" s="57">
        <v>24</v>
      </c>
      <c r="B2780" s="36" t="s">
        <v>50</v>
      </c>
      <c r="C2780" s="473" t="s">
        <v>1242</v>
      </c>
      <c r="D2780" s="480"/>
      <c r="E2780" s="475"/>
      <c r="F2780" s="481" t="s">
        <v>986</v>
      </c>
      <c r="G2780" s="482">
        <v>3720</v>
      </c>
      <c r="H2780" s="482">
        <v>3720</v>
      </c>
    </row>
    <row r="2781" spans="1:8">
      <c r="A2781" s="70"/>
      <c r="B2781" s="486"/>
      <c r="C2781" s="473"/>
      <c r="D2781" s="179"/>
      <c r="E2781" s="23"/>
      <c r="F2781" s="46"/>
      <c r="G2781" s="46"/>
      <c r="H2781" s="46"/>
    </row>
    <row r="2782" spans="1:8" ht="22.5">
      <c r="A2782" s="70"/>
      <c r="B2782" s="477" t="s">
        <v>1294</v>
      </c>
      <c r="C2782" s="473"/>
      <c r="D2782" s="179"/>
      <c r="E2782" s="23"/>
      <c r="F2782" s="46"/>
      <c r="G2782" s="46"/>
      <c r="H2782" s="46"/>
    </row>
    <row r="2783" spans="1:8">
      <c r="A2783" s="57">
        <v>24</v>
      </c>
      <c r="B2783" s="36" t="s">
        <v>50</v>
      </c>
      <c r="C2783" s="473" t="s">
        <v>1242</v>
      </c>
      <c r="D2783" s="480"/>
      <c r="E2783" s="475"/>
      <c r="F2783" s="481" t="s">
        <v>986</v>
      </c>
      <c r="G2783" s="476">
        <v>150</v>
      </c>
      <c r="H2783" s="482">
        <v>150</v>
      </c>
    </row>
    <row r="2784" spans="1:8">
      <c r="A2784" s="70"/>
      <c r="B2784" s="486"/>
      <c r="C2784" s="473"/>
      <c r="D2784" s="179"/>
      <c r="E2784" s="23"/>
      <c r="F2784" s="46"/>
      <c r="G2784" s="46"/>
      <c r="H2784" s="46"/>
    </row>
    <row r="2785" spans="1:8" ht="22.5">
      <c r="A2785" s="70"/>
      <c r="B2785" s="478" t="s">
        <v>1246</v>
      </c>
      <c r="C2785" s="479"/>
      <c r="D2785" s="179"/>
      <c r="E2785" s="23"/>
      <c r="F2785" s="46"/>
      <c r="G2785" s="46"/>
      <c r="H2785" s="46"/>
    </row>
    <row r="2786" spans="1:8">
      <c r="A2786" s="57">
        <v>24</v>
      </c>
      <c r="B2786" s="36" t="s">
        <v>50</v>
      </c>
      <c r="C2786" s="473" t="s">
        <v>1242</v>
      </c>
      <c r="D2786" s="480"/>
      <c r="E2786" s="475"/>
      <c r="F2786" s="481" t="s">
        <v>986</v>
      </c>
      <c r="G2786" s="482">
        <v>100</v>
      </c>
      <c r="H2786" s="482">
        <v>100</v>
      </c>
    </row>
    <row r="2787" spans="1:8">
      <c r="A2787" s="70"/>
      <c r="B2787" s="483"/>
      <c r="C2787" s="479"/>
      <c r="D2787" s="179"/>
      <c r="E2787" s="23"/>
      <c r="F2787" s="46"/>
      <c r="G2787" s="46"/>
      <c r="H2787" s="46"/>
    </row>
    <row r="2788" spans="1:8" ht="22.5">
      <c r="A2788" s="70"/>
      <c r="B2788" s="478" t="s">
        <v>1247</v>
      </c>
      <c r="C2788" s="473"/>
      <c r="D2788" s="179"/>
      <c r="E2788" s="23"/>
      <c r="F2788" s="46"/>
      <c r="G2788" s="46"/>
      <c r="H2788" s="46"/>
    </row>
    <row r="2789" spans="1:8">
      <c r="A2789" s="57">
        <v>24</v>
      </c>
      <c r="B2789" s="36" t="s">
        <v>50</v>
      </c>
      <c r="C2789" s="473" t="s">
        <v>1242</v>
      </c>
      <c r="D2789" s="480"/>
      <c r="E2789" s="475"/>
      <c r="F2789" s="481" t="s">
        <v>986</v>
      </c>
      <c r="G2789" s="482">
        <v>150</v>
      </c>
      <c r="H2789" s="482">
        <v>150</v>
      </c>
    </row>
    <row r="2790" spans="1:8">
      <c r="A2790" s="70"/>
      <c r="B2790" s="483"/>
      <c r="C2790" s="473"/>
      <c r="D2790" s="179"/>
      <c r="E2790" s="23"/>
      <c r="F2790" s="46"/>
      <c r="G2790" s="46"/>
      <c r="H2790" s="46"/>
    </row>
    <row r="2791" spans="1:8" ht="45">
      <c r="A2791" s="70"/>
      <c r="B2791" s="513" t="s">
        <v>1286</v>
      </c>
      <c r="C2791" s="488"/>
      <c r="D2791" s="179"/>
      <c r="E2791" s="23"/>
      <c r="F2791" s="46"/>
      <c r="G2791" s="46"/>
      <c r="H2791" s="46"/>
    </row>
    <row r="2792" spans="1:8">
      <c r="A2792" s="57">
        <v>24</v>
      </c>
      <c r="B2792" s="36" t="s">
        <v>50</v>
      </c>
      <c r="C2792" s="418" t="s">
        <v>1287</v>
      </c>
      <c r="D2792" s="480"/>
      <c r="E2792" s="475"/>
      <c r="F2792" s="481" t="s">
        <v>986</v>
      </c>
      <c r="G2792" s="482">
        <v>65</v>
      </c>
      <c r="H2792" s="482">
        <v>65</v>
      </c>
    </row>
    <row r="2793" spans="1:8">
      <c r="A2793" s="70"/>
      <c r="B2793" s="514"/>
      <c r="C2793" s="488"/>
      <c r="D2793" s="179"/>
      <c r="E2793" s="23"/>
      <c r="F2793" s="46"/>
      <c r="G2793" s="46"/>
      <c r="H2793" s="46"/>
    </row>
    <row r="2794" spans="1:8" ht="56.25">
      <c r="A2794" s="70"/>
      <c r="B2794" s="515" t="s">
        <v>1288</v>
      </c>
      <c r="C2794" s="501"/>
      <c r="D2794" s="179"/>
      <c r="E2794" s="23"/>
      <c r="F2794" s="46"/>
      <c r="G2794" s="46"/>
      <c r="H2794" s="46"/>
    </row>
    <row r="2795" spans="1:8">
      <c r="A2795" s="57">
        <v>24</v>
      </c>
      <c r="B2795" s="36" t="s">
        <v>50</v>
      </c>
      <c r="C2795" s="501" t="s">
        <v>1289</v>
      </c>
      <c r="D2795" s="480"/>
      <c r="E2795" s="475"/>
      <c r="F2795" s="481" t="s">
        <v>986</v>
      </c>
      <c r="G2795" s="482">
        <v>200</v>
      </c>
      <c r="H2795" s="482">
        <v>200</v>
      </c>
    </row>
    <row r="2796" spans="1:8">
      <c r="A2796" s="70"/>
      <c r="B2796" s="516"/>
      <c r="C2796" s="501"/>
      <c r="D2796" s="179"/>
      <c r="E2796" s="23"/>
      <c r="F2796" s="46"/>
      <c r="G2796" s="46"/>
      <c r="H2796" s="46"/>
    </row>
    <row r="2797" spans="1:8" ht="24">
      <c r="A2797" s="70">
        <v>217</v>
      </c>
      <c r="B2797" s="524" t="s">
        <v>1325</v>
      </c>
      <c r="C2797" s="501"/>
      <c r="D2797" s="269" t="s">
        <v>473</v>
      </c>
      <c r="E2797" s="23">
        <v>10</v>
      </c>
      <c r="F2797" s="46"/>
      <c r="G2797" s="46"/>
      <c r="H2797" s="46"/>
    </row>
    <row r="2798" spans="1:8">
      <c r="A2798" s="57">
        <v>24</v>
      </c>
      <c r="B2798" s="36" t="s">
        <v>50</v>
      </c>
      <c r="C2798" s="501" t="s">
        <v>1242</v>
      </c>
      <c r="D2798" s="474" t="s">
        <v>473</v>
      </c>
      <c r="E2798" s="475">
        <v>10</v>
      </c>
      <c r="F2798" s="475" t="s">
        <v>473</v>
      </c>
      <c r="G2798" s="476">
        <v>5000</v>
      </c>
      <c r="H2798" s="476">
        <v>5000</v>
      </c>
    </row>
    <row r="2799" spans="1:8">
      <c r="A2799" s="70"/>
      <c r="B2799" s="524"/>
      <c r="C2799" s="501"/>
      <c r="D2799" s="120"/>
      <c r="E2799" s="23"/>
      <c r="F2799" s="46"/>
      <c r="G2799" s="46"/>
      <c r="H2799" s="46"/>
    </row>
    <row r="2800" spans="1:8" ht="67.5">
      <c r="A2800" s="70"/>
      <c r="B2800" s="506" t="s">
        <v>1326</v>
      </c>
      <c r="C2800" s="402"/>
      <c r="D2800" s="179"/>
      <c r="E2800" s="23"/>
      <c r="F2800" s="46"/>
      <c r="G2800" s="46"/>
      <c r="H2800" s="46"/>
    </row>
    <row r="2801" spans="1:8">
      <c r="A2801" s="57">
        <v>24</v>
      </c>
      <c r="B2801" s="36" t="s">
        <v>50</v>
      </c>
      <c r="C2801" s="501" t="s">
        <v>1242</v>
      </c>
      <c r="D2801" s="480"/>
      <c r="E2801" s="475"/>
      <c r="F2801" s="481" t="s">
        <v>986</v>
      </c>
      <c r="G2801" s="482">
        <v>2240</v>
      </c>
      <c r="H2801" s="482">
        <v>2240</v>
      </c>
    </row>
    <row r="2802" spans="1:8">
      <c r="A2802" s="70"/>
      <c r="B2802" s="507"/>
      <c r="C2802" s="402"/>
      <c r="D2802" s="179"/>
      <c r="E2802" s="23"/>
      <c r="F2802" s="46"/>
      <c r="G2802" s="46"/>
      <c r="H2802" s="46"/>
    </row>
    <row r="2803" spans="1:8" ht="45">
      <c r="A2803" s="70"/>
      <c r="B2803" s="506" t="s">
        <v>1327</v>
      </c>
      <c r="C2803" s="402"/>
      <c r="D2803" s="179"/>
      <c r="E2803" s="23"/>
      <c r="F2803" s="46"/>
      <c r="G2803" s="46"/>
      <c r="H2803" s="46"/>
    </row>
    <row r="2804" spans="1:8">
      <c r="A2804" s="57">
        <v>24</v>
      </c>
      <c r="B2804" s="36" t="s">
        <v>50</v>
      </c>
      <c r="C2804" s="501" t="s">
        <v>1242</v>
      </c>
      <c r="D2804" s="480"/>
      <c r="E2804" s="475"/>
      <c r="F2804" s="481" t="s">
        <v>986</v>
      </c>
      <c r="G2804" s="482">
        <v>1440</v>
      </c>
      <c r="H2804" s="482">
        <v>1440</v>
      </c>
    </row>
    <row r="2805" spans="1:8">
      <c r="A2805" s="70"/>
      <c r="B2805" s="507"/>
      <c r="C2805" s="402"/>
      <c r="D2805" s="179"/>
      <c r="E2805" s="23"/>
      <c r="F2805" s="46"/>
      <c r="G2805" s="46"/>
      <c r="H2805" s="46"/>
    </row>
    <row r="2806" spans="1:8" ht="45">
      <c r="A2806" s="70"/>
      <c r="B2806" s="506" t="s">
        <v>1328</v>
      </c>
      <c r="C2806" s="402"/>
      <c r="D2806" s="179"/>
      <c r="E2806" s="23"/>
      <c r="F2806" s="46"/>
      <c r="G2806" s="46"/>
      <c r="H2806" s="46"/>
    </row>
    <row r="2807" spans="1:8">
      <c r="A2807" s="57">
        <v>24</v>
      </c>
      <c r="B2807" s="36" t="s">
        <v>50</v>
      </c>
      <c r="C2807" s="501" t="s">
        <v>1242</v>
      </c>
      <c r="D2807" s="480"/>
      <c r="E2807" s="475"/>
      <c r="F2807" s="481" t="s">
        <v>986</v>
      </c>
      <c r="G2807" s="482">
        <v>1320</v>
      </c>
      <c r="H2807" s="482">
        <v>1320</v>
      </c>
    </row>
    <row r="2808" spans="1:8">
      <c r="A2808" s="70"/>
      <c r="B2808" s="507"/>
      <c r="C2808" s="402"/>
      <c r="D2808" s="179"/>
      <c r="E2808" s="23"/>
      <c r="F2808" s="46"/>
      <c r="G2808" s="46"/>
      <c r="H2808" s="46"/>
    </row>
    <row r="2809" spans="1:8" ht="22.5">
      <c r="A2809" s="70"/>
      <c r="B2809" s="478" t="s">
        <v>1246</v>
      </c>
      <c r="C2809" s="479"/>
      <c r="D2809" s="179"/>
      <c r="E2809" s="23"/>
      <c r="F2809" s="46"/>
      <c r="G2809" s="46"/>
      <c r="H2809" s="46"/>
    </row>
    <row r="2810" spans="1:8">
      <c r="A2810" s="57">
        <v>24</v>
      </c>
      <c r="B2810" s="36" t="s">
        <v>50</v>
      </c>
      <c r="C2810" s="501" t="s">
        <v>1242</v>
      </c>
      <c r="D2810" s="480"/>
      <c r="E2810" s="475"/>
      <c r="F2810" s="481" t="s">
        <v>986</v>
      </c>
      <c r="G2810" s="482">
        <v>100</v>
      </c>
      <c r="H2810" s="482">
        <v>100</v>
      </c>
    </row>
    <row r="2811" spans="1:8">
      <c r="A2811" s="70"/>
      <c r="B2811" s="483"/>
      <c r="C2811" s="479"/>
      <c r="D2811" s="179"/>
      <c r="E2811" s="23"/>
      <c r="F2811" s="46"/>
      <c r="G2811" s="46"/>
      <c r="H2811" s="46"/>
    </row>
    <row r="2812" spans="1:8" ht="22.5">
      <c r="A2812" s="70"/>
      <c r="B2812" s="478" t="s">
        <v>1247</v>
      </c>
      <c r="C2812" s="473"/>
      <c r="D2812" s="179"/>
      <c r="E2812" s="23"/>
      <c r="F2812" s="46"/>
      <c r="G2812" s="46"/>
      <c r="H2812" s="46"/>
    </row>
    <row r="2813" spans="1:8">
      <c r="A2813" s="57">
        <v>24</v>
      </c>
      <c r="B2813" s="36" t="s">
        <v>50</v>
      </c>
      <c r="C2813" s="501" t="s">
        <v>1242</v>
      </c>
      <c r="D2813" s="480"/>
      <c r="E2813" s="475"/>
      <c r="F2813" s="481" t="s">
        <v>986</v>
      </c>
      <c r="G2813" s="482">
        <v>150</v>
      </c>
      <c r="H2813" s="482">
        <v>150</v>
      </c>
    </row>
    <row r="2814" spans="1:8">
      <c r="A2814" s="70"/>
      <c r="B2814" s="483"/>
      <c r="C2814" s="473"/>
      <c r="D2814" s="179"/>
      <c r="E2814" s="23"/>
      <c r="F2814" s="46"/>
      <c r="G2814" s="46"/>
      <c r="H2814" s="46"/>
    </row>
    <row r="2815" spans="1:8" ht="24">
      <c r="A2815" s="70">
        <v>218</v>
      </c>
      <c r="B2815" s="525" t="s">
        <v>1329</v>
      </c>
      <c r="C2815" s="473"/>
      <c r="D2815" s="269" t="s">
        <v>473</v>
      </c>
      <c r="E2815" s="23">
        <v>10</v>
      </c>
      <c r="F2815" s="46"/>
      <c r="G2815" s="46"/>
      <c r="H2815" s="46"/>
    </row>
    <row r="2816" spans="1:8">
      <c r="A2816" s="57">
        <v>24</v>
      </c>
      <c r="B2816" s="36" t="s">
        <v>50</v>
      </c>
      <c r="C2816" s="473" t="s">
        <v>1242</v>
      </c>
      <c r="D2816" s="474" t="s">
        <v>473</v>
      </c>
      <c r="E2816" s="475">
        <v>10</v>
      </c>
      <c r="F2816" s="475" t="s">
        <v>473</v>
      </c>
      <c r="G2816" s="476">
        <v>5700</v>
      </c>
      <c r="H2816" s="476">
        <v>5700</v>
      </c>
    </row>
    <row r="2817" spans="1:8">
      <c r="A2817" s="70"/>
      <c r="B2817" s="525"/>
      <c r="C2817" s="473"/>
      <c r="D2817" s="120"/>
      <c r="E2817" s="23"/>
      <c r="F2817" s="46"/>
      <c r="G2817" s="46"/>
      <c r="H2817" s="46"/>
    </row>
    <row r="2818" spans="1:8" ht="33.75">
      <c r="A2818" s="70"/>
      <c r="B2818" s="515" t="s">
        <v>1330</v>
      </c>
      <c r="C2818" s="397"/>
      <c r="D2818" s="179"/>
      <c r="E2818" s="23"/>
      <c r="F2818" s="46"/>
      <c r="G2818" s="46"/>
      <c r="H2818" s="46"/>
    </row>
    <row r="2819" spans="1:8">
      <c r="A2819" s="57">
        <v>24</v>
      </c>
      <c r="B2819" s="36" t="s">
        <v>50</v>
      </c>
      <c r="C2819" s="473" t="s">
        <v>1242</v>
      </c>
      <c r="D2819" s="480"/>
      <c r="E2819" s="475"/>
      <c r="F2819" s="481" t="s">
        <v>986</v>
      </c>
      <c r="G2819" s="482">
        <v>2200</v>
      </c>
      <c r="H2819" s="482">
        <v>2200</v>
      </c>
    </row>
    <row r="2820" spans="1:8">
      <c r="A2820" s="70"/>
      <c r="B2820" s="516"/>
      <c r="C2820" s="397"/>
      <c r="D2820" s="179"/>
      <c r="E2820" s="23"/>
      <c r="F2820" s="46"/>
      <c r="G2820" s="46"/>
      <c r="H2820" s="46"/>
    </row>
    <row r="2821" spans="1:8" ht="56.25">
      <c r="A2821" s="70"/>
      <c r="B2821" s="515" t="s">
        <v>1331</v>
      </c>
      <c r="C2821" s="397"/>
      <c r="D2821" s="179"/>
      <c r="E2821" s="23"/>
      <c r="F2821" s="46"/>
      <c r="G2821" s="46"/>
      <c r="H2821" s="46"/>
    </row>
    <row r="2822" spans="1:8">
      <c r="A2822" s="57">
        <v>24</v>
      </c>
      <c r="B2822" s="36" t="s">
        <v>50</v>
      </c>
      <c r="C2822" s="473" t="s">
        <v>1242</v>
      </c>
      <c r="D2822" s="480"/>
      <c r="E2822" s="475"/>
      <c r="F2822" s="481" t="s">
        <v>986</v>
      </c>
      <c r="G2822" s="482">
        <v>800</v>
      </c>
      <c r="H2822" s="482">
        <v>800</v>
      </c>
    </row>
    <row r="2823" spans="1:8">
      <c r="A2823" s="70"/>
      <c r="B2823" s="516"/>
      <c r="C2823" s="397"/>
      <c r="D2823" s="179"/>
      <c r="E2823" s="23"/>
      <c r="F2823" s="46"/>
      <c r="G2823" s="46"/>
      <c r="H2823" s="46"/>
    </row>
    <row r="2824" spans="1:8" ht="33.75">
      <c r="A2824" s="70"/>
      <c r="B2824" s="515" t="s">
        <v>1332</v>
      </c>
      <c r="C2824" s="397"/>
      <c r="D2824" s="179"/>
      <c r="E2824" s="23"/>
      <c r="F2824" s="46"/>
      <c r="G2824" s="46"/>
      <c r="H2824" s="46"/>
    </row>
    <row r="2825" spans="1:8">
      <c r="A2825" s="57">
        <v>24</v>
      </c>
      <c r="B2825" s="36" t="s">
        <v>50</v>
      </c>
      <c r="C2825" s="473" t="s">
        <v>1242</v>
      </c>
      <c r="D2825" s="480"/>
      <c r="E2825" s="475"/>
      <c r="F2825" s="481" t="s">
        <v>986</v>
      </c>
      <c r="G2825" s="482">
        <v>500</v>
      </c>
      <c r="H2825" s="482">
        <v>500</v>
      </c>
    </row>
    <row r="2826" spans="1:8">
      <c r="A2826" s="70"/>
      <c r="B2826" s="516"/>
      <c r="C2826" s="397"/>
      <c r="D2826" s="179"/>
      <c r="E2826" s="23"/>
      <c r="F2826" s="46"/>
      <c r="G2826" s="46"/>
      <c r="H2826" s="46"/>
    </row>
    <row r="2827" spans="1:8" ht="33.75">
      <c r="A2827" s="70"/>
      <c r="B2827" s="515" t="s">
        <v>1333</v>
      </c>
      <c r="C2827" s="397"/>
      <c r="D2827" s="179"/>
      <c r="E2827" s="23"/>
      <c r="F2827" s="46"/>
      <c r="G2827" s="46"/>
      <c r="H2827" s="46"/>
    </row>
    <row r="2828" spans="1:8">
      <c r="A2828" s="57">
        <v>24</v>
      </c>
      <c r="B2828" s="36" t="s">
        <v>50</v>
      </c>
      <c r="C2828" s="473" t="s">
        <v>1242</v>
      </c>
      <c r="D2828" s="480"/>
      <c r="E2828" s="475"/>
      <c r="F2828" s="481" t="s">
        <v>986</v>
      </c>
      <c r="G2828" s="482">
        <v>100</v>
      </c>
      <c r="H2828" s="482">
        <v>100</v>
      </c>
    </row>
    <row r="2829" spans="1:8">
      <c r="A2829" s="70"/>
      <c r="B2829" s="516"/>
      <c r="C2829" s="397"/>
      <c r="D2829" s="179"/>
      <c r="E2829" s="23"/>
      <c r="F2829" s="46"/>
      <c r="G2829" s="46"/>
      <c r="H2829" s="46"/>
    </row>
    <row r="2830" spans="1:8" ht="45">
      <c r="A2830" s="70"/>
      <c r="B2830" s="515" t="s">
        <v>1334</v>
      </c>
      <c r="C2830" s="397" t="s">
        <v>1002</v>
      </c>
      <c r="D2830" s="179"/>
      <c r="E2830" s="23"/>
      <c r="F2830" s="46"/>
      <c r="G2830" s="46"/>
      <c r="H2830" s="46"/>
    </row>
    <row r="2831" spans="1:8">
      <c r="A2831" s="57">
        <v>24</v>
      </c>
      <c r="B2831" s="36" t="s">
        <v>50</v>
      </c>
      <c r="C2831" s="473" t="s">
        <v>1242</v>
      </c>
      <c r="D2831" s="480"/>
      <c r="E2831" s="475"/>
      <c r="F2831" s="481" t="s">
        <v>986</v>
      </c>
      <c r="G2831" s="482">
        <v>2200</v>
      </c>
      <c r="H2831" s="482">
        <v>2200</v>
      </c>
    </row>
    <row r="2832" spans="1:8">
      <c r="A2832" s="70"/>
      <c r="B2832" s="516"/>
      <c r="C2832" s="397"/>
      <c r="D2832" s="179"/>
      <c r="E2832" s="23"/>
      <c r="F2832" s="46"/>
      <c r="G2832" s="46"/>
      <c r="H2832" s="46"/>
    </row>
    <row r="2833" spans="1:8" ht="22.5">
      <c r="A2833" s="70"/>
      <c r="B2833" s="478" t="s">
        <v>1246</v>
      </c>
      <c r="C2833" s="479"/>
      <c r="D2833" s="179"/>
      <c r="E2833" s="23"/>
      <c r="F2833" s="46"/>
      <c r="G2833" s="46"/>
      <c r="H2833" s="46"/>
    </row>
    <row r="2834" spans="1:8">
      <c r="A2834" s="57">
        <v>24</v>
      </c>
      <c r="B2834" s="36" t="s">
        <v>50</v>
      </c>
      <c r="C2834" s="473" t="s">
        <v>1242</v>
      </c>
      <c r="D2834" s="480"/>
      <c r="E2834" s="475"/>
      <c r="F2834" s="481" t="s">
        <v>986</v>
      </c>
      <c r="G2834" s="482">
        <v>100</v>
      </c>
      <c r="H2834" s="482">
        <v>100</v>
      </c>
    </row>
    <row r="2835" spans="1:8">
      <c r="A2835" s="70"/>
      <c r="B2835" s="483"/>
      <c r="C2835" s="479"/>
      <c r="D2835" s="179"/>
      <c r="E2835" s="23"/>
      <c r="F2835" s="46"/>
      <c r="G2835" s="46"/>
      <c r="H2835" s="46"/>
    </row>
    <row r="2836" spans="1:8" ht="22.5">
      <c r="A2836" s="70"/>
      <c r="B2836" s="478" t="s">
        <v>1247</v>
      </c>
      <c r="C2836" s="473"/>
      <c r="D2836" s="179"/>
      <c r="E2836" s="23"/>
      <c r="F2836" s="46"/>
      <c r="G2836" s="46"/>
      <c r="H2836" s="46"/>
    </row>
    <row r="2837" spans="1:8">
      <c r="A2837" s="57">
        <v>24</v>
      </c>
      <c r="B2837" s="36" t="s">
        <v>50</v>
      </c>
      <c r="C2837" s="473" t="s">
        <v>1242</v>
      </c>
      <c r="D2837" s="480"/>
      <c r="E2837" s="475"/>
      <c r="F2837" s="481" t="s">
        <v>986</v>
      </c>
      <c r="G2837" s="482">
        <v>150</v>
      </c>
      <c r="H2837" s="482">
        <v>150</v>
      </c>
    </row>
    <row r="2838" spans="1:8">
      <c r="A2838" s="70"/>
      <c r="B2838" s="483"/>
      <c r="C2838" s="473"/>
      <c r="D2838" s="179"/>
      <c r="E2838" s="23"/>
      <c r="F2838" s="46"/>
      <c r="G2838" s="46"/>
      <c r="H2838" s="46"/>
    </row>
    <row r="2839" spans="1:8">
      <c r="A2839" s="70">
        <v>219</v>
      </c>
      <c r="B2839" s="525" t="s">
        <v>1335</v>
      </c>
      <c r="C2839" s="473"/>
      <c r="D2839" s="269" t="s">
        <v>473</v>
      </c>
      <c r="E2839" s="23">
        <v>10</v>
      </c>
      <c r="F2839" s="46"/>
      <c r="G2839" s="46"/>
      <c r="H2839" s="46"/>
    </row>
    <row r="2840" spans="1:8">
      <c r="A2840" s="57">
        <v>24</v>
      </c>
      <c r="B2840" s="36" t="s">
        <v>50</v>
      </c>
      <c r="C2840" s="473" t="s">
        <v>1242</v>
      </c>
      <c r="D2840" s="474" t="s">
        <v>473</v>
      </c>
      <c r="E2840" s="475">
        <v>10</v>
      </c>
      <c r="F2840" s="475" t="s">
        <v>473</v>
      </c>
      <c r="G2840" s="476">
        <v>1800</v>
      </c>
      <c r="H2840" s="476">
        <v>1800</v>
      </c>
    </row>
    <row r="2841" spans="1:8">
      <c r="A2841" s="70"/>
      <c r="B2841" s="525"/>
      <c r="C2841" s="473"/>
      <c r="D2841" s="120"/>
      <c r="E2841" s="23"/>
      <c r="F2841" s="46"/>
      <c r="G2841" s="46"/>
      <c r="H2841" s="46"/>
    </row>
    <row r="2842" spans="1:8" ht="56.25">
      <c r="A2842" s="70"/>
      <c r="B2842" s="526" t="s">
        <v>1336</v>
      </c>
      <c r="C2842" s="501"/>
      <c r="D2842" s="179"/>
      <c r="E2842" s="23"/>
      <c r="F2842" s="46"/>
      <c r="G2842" s="46"/>
      <c r="H2842" s="46"/>
    </row>
    <row r="2843" spans="1:8">
      <c r="A2843" s="57">
        <v>24</v>
      </c>
      <c r="B2843" s="36" t="s">
        <v>50</v>
      </c>
      <c r="C2843" s="473" t="s">
        <v>1242</v>
      </c>
      <c r="D2843" s="480"/>
      <c r="E2843" s="475"/>
      <c r="F2843" s="481" t="s">
        <v>986</v>
      </c>
      <c r="G2843" s="482">
        <v>1000</v>
      </c>
      <c r="H2843" s="482">
        <v>1000</v>
      </c>
    </row>
    <row r="2844" spans="1:8">
      <c r="A2844" s="70"/>
      <c r="B2844" s="501"/>
      <c r="C2844" s="501"/>
      <c r="D2844" s="179"/>
      <c r="E2844" s="23"/>
      <c r="F2844" s="46"/>
      <c r="G2844" s="46"/>
      <c r="H2844" s="46"/>
    </row>
    <row r="2845" spans="1:8" ht="67.5">
      <c r="A2845" s="70"/>
      <c r="B2845" s="526" t="s">
        <v>1337</v>
      </c>
      <c r="C2845" s="501"/>
      <c r="D2845" s="179"/>
      <c r="E2845" s="23"/>
      <c r="F2845" s="46"/>
      <c r="G2845" s="46"/>
      <c r="H2845" s="46"/>
    </row>
    <row r="2846" spans="1:8">
      <c r="A2846" s="57">
        <v>24</v>
      </c>
      <c r="B2846" s="36" t="s">
        <v>50</v>
      </c>
      <c r="C2846" s="473" t="s">
        <v>1242</v>
      </c>
      <c r="D2846" s="480"/>
      <c r="E2846" s="475"/>
      <c r="F2846" s="481" t="s">
        <v>986</v>
      </c>
      <c r="G2846" s="482">
        <v>800</v>
      </c>
      <c r="H2846" s="482">
        <v>800</v>
      </c>
    </row>
    <row r="2847" spans="1:8">
      <c r="A2847" s="70"/>
      <c r="B2847" s="501"/>
      <c r="C2847" s="501"/>
      <c r="D2847" s="179"/>
      <c r="E2847" s="23"/>
      <c r="F2847" s="46"/>
      <c r="G2847" s="46"/>
      <c r="H2847" s="46"/>
    </row>
    <row r="2848" spans="1:8" ht="33.75">
      <c r="A2848" s="70"/>
      <c r="B2848" s="526" t="s">
        <v>1338</v>
      </c>
      <c r="C2848" s="501"/>
      <c r="D2848" s="179"/>
      <c r="E2848" s="23"/>
      <c r="F2848" s="46"/>
      <c r="G2848" s="46"/>
      <c r="H2848" s="46"/>
    </row>
    <row r="2849" spans="1:8">
      <c r="A2849" s="57">
        <v>24</v>
      </c>
      <c r="B2849" s="36" t="s">
        <v>50</v>
      </c>
      <c r="C2849" s="473" t="s">
        <v>1242</v>
      </c>
      <c r="D2849" s="480"/>
      <c r="E2849" s="475"/>
      <c r="F2849" s="481" t="s">
        <v>986</v>
      </c>
      <c r="G2849" s="482">
        <v>570</v>
      </c>
      <c r="H2849" s="482">
        <v>570</v>
      </c>
    </row>
    <row r="2850" spans="1:8">
      <c r="A2850" s="70"/>
      <c r="B2850" s="501"/>
      <c r="C2850" s="501"/>
      <c r="D2850" s="179"/>
      <c r="E2850" s="23"/>
      <c r="F2850" s="46"/>
      <c r="G2850" s="46"/>
      <c r="H2850" s="46"/>
    </row>
    <row r="2851" spans="1:8" ht="90">
      <c r="A2851" s="70"/>
      <c r="B2851" s="526" t="s">
        <v>1339</v>
      </c>
      <c r="C2851" s="501"/>
      <c r="D2851" s="179"/>
      <c r="E2851" s="23"/>
      <c r="F2851" s="46"/>
      <c r="G2851" s="46"/>
      <c r="H2851" s="46"/>
    </row>
    <row r="2852" spans="1:8">
      <c r="A2852" s="57">
        <v>24</v>
      </c>
      <c r="B2852" s="36" t="s">
        <v>50</v>
      </c>
      <c r="C2852" s="473" t="s">
        <v>1242</v>
      </c>
      <c r="D2852" s="480"/>
      <c r="E2852" s="475"/>
      <c r="F2852" s="481" t="s">
        <v>986</v>
      </c>
      <c r="G2852" s="482">
        <v>650</v>
      </c>
      <c r="H2852" s="482">
        <v>650</v>
      </c>
    </row>
    <row r="2853" spans="1:8">
      <c r="A2853" s="70"/>
      <c r="B2853" s="501"/>
      <c r="C2853" s="501"/>
      <c r="D2853" s="179"/>
      <c r="E2853" s="23"/>
      <c r="F2853" s="46"/>
      <c r="G2853" s="46"/>
      <c r="H2853" s="46"/>
    </row>
    <row r="2854" spans="1:8" ht="78.75">
      <c r="A2854" s="70"/>
      <c r="B2854" s="526" t="s">
        <v>1340</v>
      </c>
      <c r="C2854" s="501"/>
      <c r="D2854" s="179"/>
      <c r="E2854" s="23"/>
      <c r="F2854" s="46"/>
      <c r="G2854" s="46"/>
      <c r="H2854" s="46"/>
    </row>
    <row r="2855" spans="1:8">
      <c r="A2855" s="57">
        <v>24</v>
      </c>
      <c r="B2855" s="36" t="s">
        <v>50</v>
      </c>
      <c r="C2855" s="473" t="s">
        <v>1242</v>
      </c>
      <c r="D2855" s="480"/>
      <c r="E2855" s="475"/>
      <c r="F2855" s="481" t="s">
        <v>986</v>
      </c>
      <c r="G2855" s="482">
        <v>650</v>
      </c>
      <c r="H2855" s="482">
        <v>650</v>
      </c>
    </row>
    <row r="2856" spans="1:8">
      <c r="A2856" s="70"/>
      <c r="B2856" s="501"/>
      <c r="C2856" s="501"/>
      <c r="D2856" s="179"/>
      <c r="E2856" s="23"/>
      <c r="F2856" s="46"/>
      <c r="G2856" s="46"/>
      <c r="H2856" s="46"/>
    </row>
    <row r="2857" spans="1:8" ht="123.75">
      <c r="A2857" s="70"/>
      <c r="B2857" s="526" t="s">
        <v>1341</v>
      </c>
      <c r="C2857" s="501"/>
      <c r="D2857" s="179"/>
      <c r="E2857" s="23"/>
      <c r="F2857" s="46"/>
      <c r="G2857" s="46"/>
      <c r="H2857" s="46"/>
    </row>
    <row r="2858" spans="1:8">
      <c r="A2858" s="57">
        <v>24</v>
      </c>
      <c r="B2858" s="36" t="s">
        <v>50</v>
      </c>
      <c r="C2858" s="473" t="s">
        <v>1242</v>
      </c>
      <c r="D2858" s="480"/>
      <c r="E2858" s="475"/>
      <c r="F2858" s="481" t="s">
        <v>986</v>
      </c>
      <c r="G2858" s="482">
        <v>730</v>
      </c>
      <c r="H2858" s="482">
        <v>730</v>
      </c>
    </row>
    <row r="2859" spans="1:8">
      <c r="A2859" s="70"/>
      <c r="B2859" s="501"/>
      <c r="C2859" s="501"/>
      <c r="D2859" s="179"/>
      <c r="E2859" s="23"/>
      <c r="F2859" s="46"/>
      <c r="G2859" s="46"/>
      <c r="H2859" s="46"/>
    </row>
    <row r="2860" spans="1:8" ht="78.75">
      <c r="A2860" s="70"/>
      <c r="B2860" s="526" t="s">
        <v>1342</v>
      </c>
      <c r="C2860" s="501"/>
      <c r="D2860" s="179"/>
      <c r="E2860" s="23"/>
      <c r="F2860" s="46"/>
      <c r="G2860" s="46"/>
      <c r="H2860" s="46"/>
    </row>
    <row r="2861" spans="1:8">
      <c r="A2861" s="57">
        <v>24</v>
      </c>
      <c r="B2861" s="36" t="s">
        <v>50</v>
      </c>
      <c r="C2861" s="473" t="s">
        <v>1242</v>
      </c>
      <c r="D2861" s="480"/>
      <c r="E2861" s="475"/>
      <c r="F2861" s="481" t="s">
        <v>986</v>
      </c>
      <c r="G2861" s="482">
        <v>780</v>
      </c>
      <c r="H2861" s="482">
        <v>780</v>
      </c>
    </row>
    <row r="2862" spans="1:8">
      <c r="A2862" s="70"/>
      <c r="B2862" s="501"/>
      <c r="C2862" s="501"/>
      <c r="D2862" s="179"/>
      <c r="E2862" s="23"/>
      <c r="F2862" s="46"/>
      <c r="G2862" s="46"/>
      <c r="H2862" s="46"/>
    </row>
    <row r="2863" spans="1:8" ht="112.5">
      <c r="A2863" s="70"/>
      <c r="B2863" s="526" t="s">
        <v>1343</v>
      </c>
      <c r="C2863" s="501"/>
      <c r="D2863" s="179"/>
      <c r="E2863" s="23"/>
      <c r="F2863" s="46"/>
      <c r="G2863" s="46"/>
      <c r="H2863" s="46"/>
    </row>
    <row r="2864" spans="1:8">
      <c r="A2864" s="57">
        <v>24</v>
      </c>
      <c r="B2864" s="36" t="s">
        <v>50</v>
      </c>
      <c r="C2864" s="473" t="s">
        <v>1242</v>
      </c>
      <c r="D2864" s="480"/>
      <c r="E2864" s="475"/>
      <c r="F2864" s="481" t="s">
        <v>986</v>
      </c>
      <c r="G2864" s="482">
        <v>700</v>
      </c>
      <c r="H2864" s="482">
        <v>700</v>
      </c>
    </row>
    <row r="2865" spans="1:8">
      <c r="A2865" s="70"/>
      <c r="B2865" s="501"/>
      <c r="C2865" s="501"/>
      <c r="D2865" s="179"/>
      <c r="E2865" s="23"/>
      <c r="F2865" s="46"/>
      <c r="G2865" s="46"/>
      <c r="H2865" s="46"/>
    </row>
    <row r="2866" spans="1:8" ht="101.25">
      <c r="A2866" s="70"/>
      <c r="B2866" s="515" t="s">
        <v>1344</v>
      </c>
      <c r="C2866" s="501"/>
      <c r="D2866" s="179"/>
      <c r="E2866" s="23"/>
      <c r="F2866" s="46"/>
      <c r="G2866" s="46"/>
      <c r="H2866" s="46"/>
    </row>
    <row r="2867" spans="1:8">
      <c r="A2867" s="57">
        <v>24</v>
      </c>
      <c r="B2867" s="36" t="s">
        <v>50</v>
      </c>
      <c r="C2867" s="473" t="s">
        <v>1242</v>
      </c>
      <c r="D2867" s="480"/>
      <c r="E2867" s="475"/>
      <c r="F2867" s="481" t="s">
        <v>986</v>
      </c>
      <c r="G2867" s="482">
        <v>750</v>
      </c>
      <c r="H2867" s="482">
        <v>750</v>
      </c>
    </row>
    <row r="2868" spans="1:8">
      <c r="A2868" s="70"/>
      <c r="B2868" s="516"/>
      <c r="C2868" s="501"/>
      <c r="D2868" s="179"/>
      <c r="E2868" s="23"/>
      <c r="F2868" s="46"/>
      <c r="G2868" s="46"/>
      <c r="H2868" s="46"/>
    </row>
    <row r="2869" spans="1:8" ht="101.25">
      <c r="A2869" s="70"/>
      <c r="B2869" s="515" t="s">
        <v>1345</v>
      </c>
      <c r="C2869" s="501"/>
      <c r="D2869" s="179"/>
      <c r="E2869" s="23"/>
      <c r="F2869" s="46"/>
      <c r="G2869" s="46"/>
      <c r="H2869" s="46"/>
    </row>
    <row r="2870" spans="1:8">
      <c r="A2870" s="57">
        <v>24</v>
      </c>
      <c r="B2870" s="36" t="s">
        <v>50</v>
      </c>
      <c r="C2870" s="473" t="s">
        <v>1242</v>
      </c>
      <c r="D2870" s="480"/>
      <c r="E2870" s="475"/>
      <c r="F2870" s="481" t="s">
        <v>986</v>
      </c>
      <c r="G2870" s="482">
        <v>650</v>
      </c>
      <c r="H2870" s="482">
        <v>650</v>
      </c>
    </row>
    <row r="2871" spans="1:8">
      <c r="A2871" s="70"/>
      <c r="B2871" s="516"/>
      <c r="C2871" s="501"/>
      <c r="D2871" s="179"/>
      <c r="E2871" s="23"/>
      <c r="F2871" s="46"/>
      <c r="G2871" s="46"/>
      <c r="H2871" s="46"/>
    </row>
    <row r="2872" spans="1:8" ht="90">
      <c r="A2872" s="70"/>
      <c r="B2872" s="515" t="s">
        <v>1346</v>
      </c>
      <c r="C2872" s="501"/>
      <c r="D2872" s="179"/>
      <c r="E2872" s="23"/>
      <c r="F2872" s="46"/>
      <c r="G2872" s="46"/>
      <c r="H2872" s="46"/>
    </row>
    <row r="2873" spans="1:8">
      <c r="A2873" s="57">
        <v>24</v>
      </c>
      <c r="B2873" s="36" t="s">
        <v>50</v>
      </c>
      <c r="C2873" s="473" t="s">
        <v>1242</v>
      </c>
      <c r="D2873" s="480"/>
      <c r="E2873" s="475"/>
      <c r="F2873" s="481" t="s">
        <v>986</v>
      </c>
      <c r="G2873" s="482">
        <v>760</v>
      </c>
      <c r="H2873" s="482">
        <v>760</v>
      </c>
    </row>
    <row r="2874" spans="1:8">
      <c r="A2874" s="70"/>
      <c r="B2874" s="516"/>
      <c r="C2874" s="501"/>
      <c r="D2874" s="179"/>
      <c r="E2874" s="23"/>
      <c r="F2874" s="46"/>
      <c r="G2874" s="46"/>
      <c r="H2874" s="46"/>
    </row>
    <row r="2875" spans="1:8" ht="67.5">
      <c r="A2875" s="70"/>
      <c r="B2875" s="515" t="s">
        <v>1347</v>
      </c>
      <c r="C2875" s="501"/>
      <c r="D2875" s="179"/>
      <c r="E2875" s="23"/>
      <c r="F2875" s="46"/>
      <c r="G2875" s="46"/>
      <c r="H2875" s="46"/>
    </row>
    <row r="2876" spans="1:8">
      <c r="A2876" s="57">
        <v>24</v>
      </c>
      <c r="B2876" s="36" t="s">
        <v>50</v>
      </c>
      <c r="C2876" s="473" t="s">
        <v>1242</v>
      </c>
      <c r="D2876" s="480"/>
      <c r="E2876" s="475"/>
      <c r="F2876" s="481" t="s">
        <v>986</v>
      </c>
      <c r="G2876" s="482">
        <v>680</v>
      </c>
      <c r="H2876" s="482">
        <v>680</v>
      </c>
    </row>
    <row r="2877" spans="1:8">
      <c r="A2877" s="70"/>
      <c r="B2877" s="516"/>
      <c r="C2877" s="501"/>
      <c r="D2877" s="179"/>
      <c r="E2877" s="23"/>
      <c r="F2877" s="46"/>
      <c r="G2877" s="46"/>
      <c r="H2877" s="46"/>
    </row>
    <row r="2878" spans="1:8" ht="33.75">
      <c r="A2878" s="70"/>
      <c r="B2878" s="413" t="s">
        <v>1348</v>
      </c>
      <c r="C2878" s="527"/>
      <c r="D2878" s="179"/>
      <c r="E2878" s="23"/>
      <c r="F2878" s="46"/>
      <c r="G2878" s="46"/>
      <c r="H2878" s="46"/>
    </row>
    <row r="2879" spans="1:8">
      <c r="A2879" s="57">
        <v>24</v>
      </c>
      <c r="B2879" s="36" t="s">
        <v>50</v>
      </c>
      <c r="C2879" s="473" t="s">
        <v>1242</v>
      </c>
      <c r="D2879" s="480"/>
      <c r="E2879" s="475"/>
      <c r="F2879" s="481" t="s">
        <v>986</v>
      </c>
      <c r="G2879" s="482">
        <v>660</v>
      </c>
      <c r="H2879" s="482">
        <v>660</v>
      </c>
    </row>
    <row r="2880" spans="1:8">
      <c r="A2880" s="70"/>
      <c r="B2880" s="414"/>
      <c r="C2880" s="527"/>
      <c r="D2880" s="179"/>
      <c r="E2880" s="23"/>
      <c r="F2880" s="46"/>
      <c r="G2880" s="46"/>
      <c r="H2880" s="46"/>
    </row>
    <row r="2881" spans="1:8" ht="56.25">
      <c r="A2881" s="70"/>
      <c r="B2881" s="528" t="s">
        <v>1349</v>
      </c>
      <c r="C2881" s="529"/>
      <c r="D2881" s="179"/>
      <c r="E2881" s="23"/>
      <c r="F2881" s="46"/>
      <c r="G2881" s="46"/>
      <c r="H2881" s="46"/>
    </row>
    <row r="2882" spans="1:8">
      <c r="A2882" s="57">
        <v>24</v>
      </c>
      <c r="B2882" s="36" t="s">
        <v>50</v>
      </c>
      <c r="C2882" s="473" t="s">
        <v>1242</v>
      </c>
      <c r="D2882" s="480"/>
      <c r="E2882" s="475"/>
      <c r="F2882" s="481" t="s">
        <v>986</v>
      </c>
      <c r="G2882" s="482">
        <v>800</v>
      </c>
      <c r="H2882" s="482">
        <v>800</v>
      </c>
    </row>
    <row r="2883" spans="1:8">
      <c r="A2883" s="70"/>
      <c r="B2883" s="530"/>
      <c r="C2883" s="529"/>
      <c r="D2883" s="179"/>
      <c r="E2883" s="23"/>
      <c r="F2883" s="46"/>
      <c r="G2883" s="46"/>
      <c r="H2883" s="46"/>
    </row>
    <row r="2884" spans="1:8">
      <c r="A2884" s="70">
        <v>220</v>
      </c>
      <c r="B2884" s="400" t="s">
        <v>1350</v>
      </c>
      <c r="C2884" s="531"/>
      <c r="D2884" s="269" t="s">
        <v>473</v>
      </c>
      <c r="E2884" s="23">
        <v>10</v>
      </c>
      <c r="F2884" s="46"/>
      <c r="G2884" s="46"/>
      <c r="H2884" s="46"/>
    </row>
    <row r="2885" spans="1:8">
      <c r="A2885" s="63">
        <v>4</v>
      </c>
      <c r="B2885" s="390" t="s">
        <v>1351</v>
      </c>
      <c r="C2885" s="531" t="s">
        <v>1352</v>
      </c>
      <c r="D2885" s="269" t="s">
        <v>473</v>
      </c>
      <c r="E2885" s="23">
        <v>10</v>
      </c>
      <c r="F2885" s="23" t="s">
        <v>1353</v>
      </c>
      <c r="G2885" s="350">
        <v>2970</v>
      </c>
      <c r="H2885" s="350">
        <v>2970</v>
      </c>
    </row>
    <row r="2886" spans="1:8">
      <c r="A2886" s="70"/>
      <c r="B2886" s="400"/>
      <c r="C2886" s="532"/>
      <c r="D2886" s="120"/>
      <c r="E2886" s="23"/>
      <c r="F2886" s="46"/>
      <c r="G2886" s="46"/>
      <c r="H2886" s="46"/>
    </row>
    <row r="2887" spans="1:8" ht="84">
      <c r="A2887" s="70"/>
      <c r="B2887" s="533" t="s">
        <v>1354</v>
      </c>
      <c r="D2887" s="179"/>
      <c r="E2887" s="23"/>
      <c r="F2887" s="46"/>
      <c r="G2887" s="46"/>
      <c r="H2887" s="46"/>
    </row>
    <row r="2888" spans="1:8" ht="101.25">
      <c r="A2888" s="70"/>
      <c r="B2888" s="534" t="s">
        <v>1355</v>
      </c>
      <c r="C2888" s="531"/>
      <c r="D2888" s="179"/>
      <c r="E2888" s="23"/>
      <c r="F2888" s="46"/>
      <c r="G2888" s="46"/>
      <c r="H2888" s="46"/>
    </row>
    <row r="2889" spans="1:8">
      <c r="A2889" s="70"/>
      <c r="B2889" s="535"/>
      <c r="C2889" s="531"/>
      <c r="D2889" s="179"/>
      <c r="E2889" s="23"/>
      <c r="F2889" s="46"/>
      <c r="G2889" s="46"/>
      <c r="H2889" s="46"/>
    </row>
    <row r="2890" spans="1:8" ht="36">
      <c r="A2890" s="70">
        <v>221</v>
      </c>
      <c r="B2890" s="400" t="s">
        <v>1356</v>
      </c>
      <c r="C2890" s="531"/>
      <c r="D2890" s="269" t="s">
        <v>473</v>
      </c>
      <c r="E2890" s="23">
        <v>10</v>
      </c>
      <c r="F2890" s="46"/>
      <c r="G2890" s="46"/>
      <c r="H2890" s="46"/>
    </row>
    <row r="2891" spans="1:8">
      <c r="A2891" s="63">
        <v>4</v>
      </c>
      <c r="B2891" s="390" t="s">
        <v>1351</v>
      </c>
      <c r="C2891" s="531" t="s">
        <v>1357</v>
      </c>
      <c r="D2891" s="269" t="s">
        <v>473</v>
      </c>
      <c r="E2891" s="23">
        <v>10</v>
      </c>
      <c r="F2891" s="23" t="s">
        <v>1353</v>
      </c>
      <c r="G2891" s="350">
        <v>4200</v>
      </c>
      <c r="H2891" s="350">
        <v>4200</v>
      </c>
    </row>
    <row r="2892" spans="1:8">
      <c r="A2892" s="70"/>
      <c r="B2892" s="400"/>
      <c r="C2892" s="531"/>
      <c r="D2892" s="120"/>
      <c r="E2892" s="23"/>
      <c r="F2892" s="46"/>
      <c r="G2892" s="46"/>
      <c r="H2892" s="46"/>
    </row>
    <row r="2893" spans="1:8" ht="288">
      <c r="A2893" s="70"/>
      <c r="B2893" s="400" t="s">
        <v>1358</v>
      </c>
      <c r="C2893" s="531"/>
      <c r="D2893" s="179"/>
      <c r="E2893" s="23"/>
      <c r="F2893" s="46"/>
      <c r="G2893" s="46"/>
      <c r="H2893" s="46"/>
    </row>
    <row r="2894" spans="1:8">
      <c r="A2894" s="70"/>
      <c r="B2894" s="400"/>
      <c r="C2894" s="531"/>
      <c r="D2894" s="179"/>
      <c r="E2894" s="23"/>
      <c r="F2894" s="46"/>
      <c r="G2894" s="46"/>
      <c r="H2894" s="46"/>
    </row>
    <row r="2895" spans="1:8" ht="36">
      <c r="A2895" s="70">
        <v>222</v>
      </c>
      <c r="B2895" s="400" t="s">
        <v>1359</v>
      </c>
      <c r="D2895" s="269" t="s">
        <v>473</v>
      </c>
      <c r="E2895" s="23">
        <v>10</v>
      </c>
      <c r="F2895" s="46"/>
      <c r="G2895" s="46"/>
      <c r="H2895" s="46"/>
    </row>
    <row r="2896" spans="1:8" ht="22.5">
      <c r="A2896" s="70"/>
      <c r="B2896" s="535" t="s">
        <v>1359</v>
      </c>
      <c r="C2896" s="531"/>
      <c r="D2896" s="179"/>
      <c r="E2896" s="23"/>
      <c r="F2896" s="46"/>
      <c r="G2896" s="46"/>
      <c r="H2896" s="46"/>
    </row>
    <row r="2897" spans="1:8" ht="112.5">
      <c r="A2897" s="70"/>
      <c r="B2897" s="535" t="s">
        <v>1360</v>
      </c>
      <c r="C2897" s="531"/>
      <c r="D2897" s="179"/>
      <c r="E2897" s="23"/>
      <c r="F2897" s="46"/>
      <c r="G2897" s="46"/>
      <c r="H2897" s="46"/>
    </row>
    <row r="2898" spans="1:8">
      <c r="A2898" s="70"/>
      <c r="B2898" s="400"/>
      <c r="C2898" s="531"/>
      <c r="D2898" s="179"/>
      <c r="E2898" s="23"/>
      <c r="F2898" s="46"/>
      <c r="G2898" s="46"/>
      <c r="H2898" s="46"/>
    </row>
    <row r="2899" spans="1:8" ht="48">
      <c r="A2899" s="70">
        <v>223</v>
      </c>
      <c r="B2899" s="400" t="s">
        <v>1361</v>
      </c>
      <c r="C2899" s="531" t="s">
        <v>1362</v>
      </c>
      <c r="D2899" s="269" t="s">
        <v>473</v>
      </c>
      <c r="E2899" s="23">
        <v>10</v>
      </c>
      <c r="F2899" s="46"/>
      <c r="G2899" s="46"/>
      <c r="H2899" s="46"/>
    </row>
    <row r="2900" spans="1:8" ht="48">
      <c r="A2900" s="70"/>
      <c r="B2900" s="390" t="s">
        <v>1363</v>
      </c>
      <c r="C2900" s="531"/>
      <c r="D2900" s="179"/>
      <c r="E2900" s="23"/>
      <c r="F2900" s="46"/>
      <c r="G2900" s="46"/>
      <c r="H2900" s="46"/>
    </row>
    <row r="2901" spans="1:8" ht="132">
      <c r="A2901" s="70"/>
      <c r="B2901" s="390" t="s">
        <v>1364</v>
      </c>
      <c r="C2901" s="531" t="s">
        <v>1365</v>
      </c>
      <c r="D2901" s="179"/>
      <c r="E2901" s="23"/>
      <c r="F2901" s="46"/>
      <c r="G2901" s="46"/>
      <c r="H2901" s="46"/>
    </row>
    <row r="2902" spans="1:8" ht="144">
      <c r="A2902" s="70"/>
      <c r="B2902" s="390" t="s">
        <v>1366</v>
      </c>
      <c r="C2902" s="531" t="s">
        <v>1362</v>
      </c>
      <c r="D2902" s="179"/>
      <c r="E2902" s="23"/>
      <c r="F2902" s="46"/>
      <c r="G2902" s="46"/>
      <c r="H2902" s="46"/>
    </row>
    <row r="2903" spans="1:8" ht="108">
      <c r="A2903" s="70"/>
      <c r="B2903" s="390" t="s">
        <v>1367</v>
      </c>
      <c r="C2903" s="531"/>
      <c r="D2903" s="179"/>
      <c r="E2903" s="23"/>
      <c r="F2903" s="46"/>
      <c r="G2903" s="46"/>
      <c r="H2903" s="46"/>
    </row>
    <row r="2904" spans="1:8" ht="48">
      <c r="A2904" s="70"/>
      <c r="B2904" s="390" t="s">
        <v>1368</v>
      </c>
      <c r="C2904" s="531"/>
      <c r="D2904" s="179"/>
      <c r="E2904" s="23"/>
      <c r="F2904" s="46"/>
      <c r="G2904" s="46"/>
      <c r="H2904" s="46"/>
    </row>
    <row r="2905" spans="1:8">
      <c r="A2905" s="70"/>
      <c r="B2905" s="400"/>
      <c r="C2905" s="531"/>
      <c r="D2905" s="179"/>
      <c r="E2905" s="23"/>
      <c r="F2905" s="46"/>
      <c r="G2905" s="46"/>
      <c r="H2905" s="46"/>
    </row>
    <row r="2906" spans="1:8" ht="36">
      <c r="A2906" s="70">
        <v>224</v>
      </c>
      <c r="B2906" s="400" t="s">
        <v>1369</v>
      </c>
      <c r="C2906" s="531" t="s">
        <v>1362</v>
      </c>
      <c r="D2906" s="269" t="s">
        <v>473</v>
      </c>
      <c r="E2906" s="23">
        <v>10</v>
      </c>
      <c r="F2906" s="46"/>
      <c r="G2906" s="46"/>
      <c r="H2906" s="46"/>
    </row>
    <row r="2907" spans="1:8" ht="144">
      <c r="A2907" s="70"/>
      <c r="B2907" s="390" t="s">
        <v>1370</v>
      </c>
      <c r="C2907" s="531"/>
      <c r="D2907" s="179"/>
      <c r="E2907" s="23"/>
      <c r="F2907" s="46"/>
      <c r="G2907" s="46"/>
      <c r="H2907" s="46"/>
    </row>
    <row r="2908" spans="1:8" ht="108">
      <c r="A2908" s="70"/>
      <c r="B2908" s="390" t="s">
        <v>1371</v>
      </c>
      <c r="C2908" s="531"/>
      <c r="D2908" s="179"/>
      <c r="E2908" s="23"/>
      <c r="F2908" s="46"/>
      <c r="G2908" s="46"/>
      <c r="H2908" s="46"/>
    </row>
    <row r="2909" spans="1:8" ht="180">
      <c r="A2909" s="70"/>
      <c r="B2909" s="390" t="s">
        <v>1372</v>
      </c>
      <c r="C2909" s="531"/>
      <c r="D2909" s="179"/>
      <c r="E2909" s="23"/>
      <c r="F2909" s="46"/>
      <c r="G2909" s="46"/>
      <c r="H2909" s="46"/>
    </row>
    <row r="2910" spans="1:8" ht="48">
      <c r="A2910" s="70"/>
      <c r="B2910" s="390" t="s">
        <v>1373</v>
      </c>
      <c r="C2910" s="531"/>
      <c r="D2910" s="179"/>
      <c r="E2910" s="23"/>
      <c r="F2910" s="46"/>
      <c r="G2910" s="46"/>
      <c r="H2910" s="46"/>
    </row>
    <row r="2911" spans="1:8">
      <c r="A2911" s="70"/>
      <c r="B2911" s="400"/>
      <c r="C2911" s="531"/>
      <c r="D2911" s="179"/>
      <c r="E2911" s="23"/>
      <c r="F2911" s="46"/>
      <c r="G2911" s="46"/>
      <c r="H2911" s="46"/>
    </row>
    <row r="2912" spans="1:8" ht="36">
      <c r="A2912" s="70">
        <v>225</v>
      </c>
      <c r="B2912" s="400" t="s">
        <v>1374</v>
      </c>
      <c r="C2912" s="531" t="s">
        <v>1362</v>
      </c>
      <c r="D2912" s="269" t="s">
        <v>473</v>
      </c>
      <c r="E2912" s="23">
        <v>10</v>
      </c>
      <c r="F2912" s="46"/>
      <c r="G2912" s="46"/>
      <c r="H2912" s="46"/>
    </row>
    <row r="2913" spans="1:8" ht="144">
      <c r="A2913" s="70"/>
      <c r="B2913" s="390" t="s">
        <v>1375</v>
      </c>
      <c r="C2913" s="531" t="s">
        <v>1051</v>
      </c>
      <c r="D2913" s="179"/>
      <c r="E2913" s="23"/>
      <c r="F2913" s="46"/>
      <c r="G2913" s="46"/>
      <c r="H2913" s="46"/>
    </row>
    <row r="2914" spans="1:8" ht="180">
      <c r="A2914" s="70"/>
      <c r="B2914" s="536" t="s">
        <v>1376</v>
      </c>
      <c r="C2914" s="531"/>
      <c r="D2914" s="179"/>
      <c r="E2914" s="23"/>
      <c r="F2914" s="46"/>
      <c r="G2914" s="46"/>
      <c r="H2914" s="46"/>
    </row>
    <row r="2915" spans="1:8" ht="48">
      <c r="A2915" s="70"/>
      <c r="B2915" s="537" t="s">
        <v>1377</v>
      </c>
      <c r="C2915" s="538"/>
      <c r="D2915" s="179"/>
      <c r="E2915" s="23"/>
      <c r="F2915" s="46"/>
      <c r="G2915" s="46"/>
      <c r="H2915" s="46"/>
    </row>
    <row r="2916" spans="1:8">
      <c r="A2916" s="70"/>
      <c r="B2916" s="539"/>
      <c r="C2916" s="538"/>
      <c r="D2916" s="179"/>
      <c r="E2916" s="23"/>
      <c r="F2916" s="46"/>
      <c r="G2916" s="46"/>
      <c r="H2916" s="46"/>
    </row>
    <row r="2917" spans="1:8">
      <c r="A2917" s="70">
        <v>226</v>
      </c>
      <c r="B2917" s="540" t="s">
        <v>1378</v>
      </c>
      <c r="C2917" s="541"/>
      <c r="D2917" s="269" t="s">
        <v>473</v>
      </c>
      <c r="E2917" s="23">
        <v>10</v>
      </c>
      <c r="F2917" s="46"/>
      <c r="G2917" s="46"/>
      <c r="H2917" s="46"/>
    </row>
    <row r="2918" spans="1:8" ht="101.25">
      <c r="A2918" s="70"/>
      <c r="B2918" s="540" t="s">
        <v>1379</v>
      </c>
      <c r="C2918" s="538"/>
      <c r="D2918" s="179"/>
      <c r="E2918" s="23"/>
      <c r="F2918" s="46"/>
      <c r="G2918" s="46"/>
      <c r="H2918" s="46"/>
    </row>
    <row r="2919" spans="1:8">
      <c r="A2919" s="63">
        <v>4</v>
      </c>
      <c r="B2919" s="390" t="s">
        <v>1351</v>
      </c>
      <c r="C2919" s="541" t="s">
        <v>1352</v>
      </c>
      <c r="D2919" s="269" t="s">
        <v>473</v>
      </c>
      <c r="E2919" s="23">
        <v>10</v>
      </c>
      <c r="F2919" s="23" t="s">
        <v>1353</v>
      </c>
      <c r="G2919" s="350">
        <v>1080</v>
      </c>
      <c r="H2919" s="350">
        <v>1080</v>
      </c>
    </row>
    <row r="2920" spans="1:8">
      <c r="A2920" s="70"/>
      <c r="B2920" s="542"/>
      <c r="C2920" s="538"/>
      <c r="D2920" s="179"/>
      <c r="E2920" s="23"/>
      <c r="F2920" s="46"/>
      <c r="G2920" s="46"/>
      <c r="H2920" s="46"/>
    </row>
    <row r="2921" spans="1:8">
      <c r="A2921" s="70"/>
      <c r="B2921" s="540"/>
      <c r="C2921" s="538"/>
      <c r="D2921" s="179"/>
      <c r="E2921" s="23"/>
      <c r="F2921" s="46"/>
      <c r="G2921" s="46"/>
      <c r="H2921" s="46"/>
    </row>
    <row r="2922" spans="1:8" ht="36">
      <c r="A2922" s="70">
        <v>227</v>
      </c>
      <c r="B2922" s="400" t="s">
        <v>1380</v>
      </c>
      <c r="C2922" s="531" t="s">
        <v>1381</v>
      </c>
      <c r="D2922" s="269" t="s">
        <v>473</v>
      </c>
      <c r="E2922" s="23">
        <v>10</v>
      </c>
      <c r="F2922" s="46"/>
      <c r="G2922" s="46"/>
      <c r="H2922" s="46"/>
    </row>
    <row r="2923" spans="1:8" ht="48">
      <c r="A2923" s="70"/>
      <c r="B2923" s="400" t="s">
        <v>1382</v>
      </c>
      <c r="C2923" s="531" t="s">
        <v>1383</v>
      </c>
      <c r="D2923" s="179"/>
      <c r="E2923" s="23"/>
      <c r="F2923" s="46"/>
      <c r="G2923" s="46"/>
      <c r="H2923" s="46"/>
    </row>
    <row r="2924" spans="1:8" ht="144">
      <c r="A2924" s="70"/>
      <c r="B2924" s="533" t="s">
        <v>1384</v>
      </c>
      <c r="C2924" s="531" t="s">
        <v>1365</v>
      </c>
      <c r="D2924" s="179"/>
      <c r="E2924" s="23"/>
      <c r="F2924" s="46"/>
      <c r="G2924" s="46"/>
      <c r="H2924" s="46"/>
    </row>
    <row r="2925" spans="1:8" ht="264">
      <c r="A2925" s="70"/>
      <c r="B2925" s="533" t="s">
        <v>1385</v>
      </c>
      <c r="C2925" s="531"/>
      <c r="D2925" s="179"/>
      <c r="E2925" s="23"/>
      <c r="F2925" s="46"/>
      <c r="G2925" s="46"/>
      <c r="H2925" s="46"/>
    </row>
    <row r="2926" spans="1:8" ht="24">
      <c r="A2926" s="70"/>
      <c r="B2926" s="400" t="s">
        <v>1386</v>
      </c>
      <c r="C2926" s="531"/>
      <c r="D2926" s="179"/>
      <c r="E2926" s="23"/>
      <c r="F2926" s="46"/>
      <c r="G2926" s="46"/>
      <c r="H2926" s="46"/>
    </row>
    <row r="2927" spans="1:8">
      <c r="A2927" s="63">
        <v>4</v>
      </c>
      <c r="B2927" s="390" t="s">
        <v>1351</v>
      </c>
      <c r="C2927" s="531" t="s">
        <v>1357</v>
      </c>
      <c r="D2927" s="269" t="s">
        <v>473</v>
      </c>
      <c r="E2927" s="23">
        <v>10</v>
      </c>
      <c r="F2927" s="23" t="s">
        <v>1353</v>
      </c>
      <c r="G2927" s="350">
        <v>4200</v>
      </c>
      <c r="H2927" s="350">
        <v>4200</v>
      </c>
    </row>
    <row r="2928" spans="1:8">
      <c r="A2928" s="70"/>
      <c r="B2928" s="400"/>
      <c r="C2928" s="531"/>
      <c r="D2928" s="179"/>
      <c r="E2928" s="23"/>
      <c r="F2928" s="46"/>
      <c r="G2928" s="46"/>
      <c r="H2928" s="46"/>
    </row>
    <row r="2929" spans="1:8" ht="36">
      <c r="A2929" s="70">
        <v>228</v>
      </c>
      <c r="B2929" s="400" t="s">
        <v>1387</v>
      </c>
      <c r="C2929" s="531" t="s">
        <v>1362</v>
      </c>
      <c r="D2929" s="269" t="s">
        <v>473</v>
      </c>
      <c r="E2929" s="23">
        <v>10</v>
      </c>
      <c r="F2929" s="46"/>
      <c r="G2929" s="46"/>
      <c r="H2929" s="46"/>
    </row>
    <row r="2930" spans="1:8" ht="144">
      <c r="A2930" s="70"/>
      <c r="B2930" s="390" t="s">
        <v>1388</v>
      </c>
      <c r="C2930" s="531" t="s">
        <v>1362</v>
      </c>
      <c r="D2930" s="179"/>
      <c r="E2930" s="23"/>
      <c r="F2930" s="46"/>
      <c r="G2930" s="46"/>
      <c r="H2930" s="46"/>
    </row>
    <row r="2931" spans="1:8" ht="48">
      <c r="A2931" s="70"/>
      <c r="B2931" s="390" t="s">
        <v>1389</v>
      </c>
      <c r="C2931" s="531"/>
      <c r="D2931" s="179"/>
      <c r="E2931" s="23"/>
      <c r="F2931" s="46"/>
      <c r="G2931" s="46"/>
      <c r="H2931" s="46"/>
    </row>
    <row r="2932" spans="1:8">
      <c r="A2932" s="70"/>
      <c r="B2932" s="390"/>
      <c r="C2932" s="531"/>
      <c r="D2932" s="179"/>
      <c r="E2932" s="23"/>
      <c r="F2932" s="46"/>
      <c r="G2932" s="46"/>
      <c r="H2932" s="46"/>
    </row>
    <row r="2933" spans="1:8" ht="36">
      <c r="A2933" s="70">
        <v>229</v>
      </c>
      <c r="B2933" s="400" t="s">
        <v>1390</v>
      </c>
      <c r="C2933" s="531" t="s">
        <v>1362</v>
      </c>
      <c r="D2933" s="269" t="s">
        <v>473</v>
      </c>
      <c r="E2933" s="23">
        <v>10</v>
      </c>
      <c r="F2933" s="46"/>
      <c r="G2933" s="46"/>
      <c r="H2933" s="46"/>
    </row>
    <row r="2934" spans="1:8" ht="144">
      <c r="A2934" s="70"/>
      <c r="B2934" s="400" t="s">
        <v>1391</v>
      </c>
      <c r="C2934" s="531"/>
      <c r="D2934" s="179"/>
      <c r="E2934" s="23"/>
      <c r="F2934" s="46"/>
      <c r="G2934" s="46"/>
      <c r="H2934" s="46"/>
    </row>
    <row r="2935" spans="1:8" ht="48">
      <c r="A2935" s="70"/>
      <c r="B2935" s="400" t="s">
        <v>1392</v>
      </c>
      <c r="C2935" s="531"/>
      <c r="D2935" s="179"/>
      <c r="E2935" s="23"/>
      <c r="F2935" s="46"/>
      <c r="G2935" s="46"/>
      <c r="H2935" s="46"/>
    </row>
    <row r="2936" spans="1:8" ht="22.5">
      <c r="A2936" s="63">
        <v>4</v>
      </c>
      <c r="B2936" s="390" t="s">
        <v>1351</v>
      </c>
      <c r="C2936" s="531" t="s">
        <v>1393</v>
      </c>
      <c r="D2936" s="269" t="s">
        <v>473</v>
      </c>
      <c r="E2936" s="23">
        <v>10</v>
      </c>
      <c r="F2936" s="23" t="s">
        <v>1353</v>
      </c>
      <c r="G2936" s="350">
        <v>3378</v>
      </c>
      <c r="H2936" s="350">
        <v>3378</v>
      </c>
    </row>
    <row r="2937" spans="1:8">
      <c r="A2937" s="70"/>
      <c r="B2937" s="390"/>
      <c r="C2937" s="531"/>
      <c r="D2937" s="179"/>
      <c r="E2937" s="23"/>
      <c r="F2937" s="46"/>
      <c r="G2937" s="46"/>
      <c r="H2937" s="46"/>
    </row>
    <row r="2938" spans="1:8">
      <c r="A2938" s="70"/>
      <c r="B2938" s="400"/>
      <c r="C2938" s="531"/>
      <c r="D2938" s="179"/>
      <c r="E2938" s="23"/>
      <c r="F2938" s="46"/>
      <c r="G2938" s="46"/>
      <c r="H2938" s="46"/>
    </row>
    <row r="2939" spans="1:8">
      <c r="A2939" s="70">
        <v>230</v>
      </c>
      <c r="B2939" s="400" t="s">
        <v>1394</v>
      </c>
      <c r="C2939" s="531"/>
      <c r="D2939" s="269" t="s">
        <v>473</v>
      </c>
      <c r="E2939" s="23">
        <v>10</v>
      </c>
      <c r="F2939" s="46"/>
      <c r="G2939" s="46"/>
      <c r="H2939" s="46"/>
    </row>
    <row r="2940" spans="1:8" ht="24">
      <c r="A2940" s="70"/>
      <c r="B2940" s="400" t="s">
        <v>1395</v>
      </c>
      <c r="C2940" s="531"/>
      <c r="D2940" s="179"/>
      <c r="E2940" s="23"/>
      <c r="F2940" s="46"/>
      <c r="G2940" s="46"/>
      <c r="H2940" s="46"/>
    </row>
    <row r="2941" spans="1:8" ht="96">
      <c r="A2941" s="70"/>
      <c r="B2941" s="400" t="s">
        <v>1396</v>
      </c>
      <c r="C2941" s="531" t="s">
        <v>1362</v>
      </c>
      <c r="D2941" s="179"/>
      <c r="E2941" s="23"/>
      <c r="F2941" s="46"/>
      <c r="G2941" s="46"/>
      <c r="H2941" s="46"/>
    </row>
    <row r="2942" spans="1:8" ht="180">
      <c r="A2942" s="70"/>
      <c r="B2942" s="400" t="s">
        <v>1397</v>
      </c>
      <c r="C2942" s="531" t="s">
        <v>1362</v>
      </c>
      <c r="D2942" s="179"/>
      <c r="E2942" s="23"/>
      <c r="F2942" s="46"/>
      <c r="G2942" s="46"/>
      <c r="H2942" s="46"/>
    </row>
    <row r="2943" spans="1:8" ht="48">
      <c r="A2943" s="70"/>
      <c r="B2943" s="400" t="s">
        <v>1398</v>
      </c>
      <c r="C2943" s="531"/>
      <c r="D2943" s="179"/>
      <c r="E2943" s="23"/>
      <c r="F2943" s="46"/>
      <c r="G2943" s="46"/>
      <c r="H2943" s="46"/>
    </row>
    <row r="2944" spans="1:8">
      <c r="A2944" s="63">
        <v>4</v>
      </c>
      <c r="B2944" s="390" t="s">
        <v>1351</v>
      </c>
      <c r="C2944" s="531" t="s">
        <v>1399</v>
      </c>
      <c r="D2944" s="269" t="s">
        <v>473</v>
      </c>
      <c r="E2944" s="23">
        <v>10</v>
      </c>
      <c r="F2944" s="23" t="s">
        <v>1353</v>
      </c>
      <c r="G2944" s="350">
        <v>2530</v>
      </c>
      <c r="H2944" s="350">
        <v>2530</v>
      </c>
    </row>
    <row r="2945" spans="1:8">
      <c r="A2945" s="70"/>
      <c r="B2945" s="390"/>
      <c r="C2945" s="531"/>
      <c r="D2945" s="179"/>
      <c r="E2945" s="23"/>
      <c r="F2945" s="46"/>
      <c r="G2945" s="46"/>
      <c r="H2945" s="46"/>
    </row>
    <row r="2946" spans="1:8">
      <c r="A2946" s="70"/>
      <c r="B2946" s="400"/>
      <c r="C2946" s="531"/>
      <c r="D2946" s="179"/>
      <c r="E2946" s="23"/>
      <c r="F2946" s="46"/>
      <c r="G2946" s="46"/>
      <c r="H2946" s="46"/>
    </row>
    <row r="2947" spans="1:8">
      <c r="A2947" s="70">
        <v>231</v>
      </c>
      <c r="B2947" s="400" t="s">
        <v>1400</v>
      </c>
      <c r="C2947" s="531"/>
      <c r="D2947" s="269" t="s">
        <v>473</v>
      </c>
      <c r="E2947" s="23">
        <v>10</v>
      </c>
      <c r="F2947" s="46"/>
      <c r="G2947" s="46"/>
      <c r="H2947" s="46"/>
    </row>
    <row r="2948" spans="1:8" ht="24">
      <c r="A2948" s="70"/>
      <c r="B2948" s="400" t="s">
        <v>1401</v>
      </c>
      <c r="C2948" s="531" t="s">
        <v>753</v>
      </c>
      <c r="D2948" s="179"/>
      <c r="E2948" s="23"/>
      <c r="F2948" s="46"/>
      <c r="G2948" s="46"/>
      <c r="H2948" s="46"/>
    </row>
    <row r="2949" spans="1:8" ht="96">
      <c r="A2949" s="70"/>
      <c r="B2949" s="400" t="s">
        <v>1402</v>
      </c>
      <c r="C2949" s="531"/>
      <c r="D2949" s="179"/>
      <c r="E2949" s="23"/>
      <c r="F2949" s="46"/>
      <c r="G2949" s="46"/>
      <c r="H2949" s="46"/>
    </row>
    <row r="2950" spans="1:8" ht="48">
      <c r="A2950" s="70"/>
      <c r="B2950" s="400" t="s">
        <v>1403</v>
      </c>
      <c r="C2950" s="531"/>
      <c r="D2950" s="179"/>
      <c r="E2950" s="23"/>
      <c r="F2950" s="46"/>
      <c r="G2950" s="46"/>
      <c r="H2950" s="46"/>
    </row>
    <row r="2951" spans="1:8" ht="22.5">
      <c r="A2951" s="63">
        <v>4</v>
      </c>
      <c r="B2951" s="390" t="s">
        <v>1351</v>
      </c>
      <c r="C2951" s="531" t="s">
        <v>1404</v>
      </c>
      <c r="D2951" s="269" t="s">
        <v>473</v>
      </c>
      <c r="E2951" s="23">
        <v>10</v>
      </c>
      <c r="F2951" s="23" t="s">
        <v>1353</v>
      </c>
      <c r="G2951" s="350">
        <v>2530</v>
      </c>
      <c r="H2951" s="350">
        <v>2530</v>
      </c>
    </row>
    <row r="2952" spans="1:8">
      <c r="A2952" s="70"/>
      <c r="B2952" s="390"/>
      <c r="C2952" s="531"/>
      <c r="D2952" s="179"/>
      <c r="E2952" s="23"/>
      <c r="F2952" s="46"/>
      <c r="G2952" s="46"/>
      <c r="H2952" s="46"/>
    </row>
    <row r="2953" spans="1:8">
      <c r="A2953" s="70"/>
      <c r="B2953" s="390"/>
      <c r="C2953" s="531"/>
      <c r="D2953" s="179"/>
      <c r="E2953" s="23"/>
      <c r="F2953" s="46"/>
      <c r="G2953" s="46"/>
      <c r="H2953" s="46"/>
    </row>
    <row r="2954" spans="1:8" ht="36">
      <c r="A2954" s="70">
        <v>232</v>
      </c>
      <c r="B2954" s="400" t="s">
        <v>1405</v>
      </c>
      <c r="C2954" s="531"/>
      <c r="D2954" s="269" t="s">
        <v>473</v>
      </c>
      <c r="E2954" s="23">
        <v>10</v>
      </c>
      <c r="F2954" s="46"/>
      <c r="G2954" s="46"/>
      <c r="H2954" s="46"/>
    </row>
    <row r="2955" spans="1:8" ht="96">
      <c r="A2955" s="70"/>
      <c r="B2955" s="390" t="s">
        <v>1396</v>
      </c>
      <c r="C2955" s="531" t="s">
        <v>1362</v>
      </c>
      <c r="D2955" s="179"/>
      <c r="E2955" s="23"/>
      <c r="F2955" s="46"/>
      <c r="G2955" s="46"/>
      <c r="H2955" s="46"/>
    </row>
    <row r="2956" spans="1:8" ht="240">
      <c r="A2956" s="70"/>
      <c r="B2956" s="390" t="s">
        <v>1406</v>
      </c>
      <c r="C2956" s="531"/>
      <c r="D2956" s="179"/>
      <c r="E2956" s="23"/>
      <c r="F2956" s="46"/>
      <c r="G2956" s="46"/>
      <c r="H2956" s="46"/>
    </row>
    <row r="2957" spans="1:8">
      <c r="A2957" s="70"/>
      <c r="B2957" s="390"/>
      <c r="C2957" s="531"/>
      <c r="D2957" s="179"/>
      <c r="E2957" s="23"/>
      <c r="F2957" s="46"/>
      <c r="G2957" s="46"/>
      <c r="H2957" s="46"/>
    </row>
    <row r="2958" spans="1:8" ht="36">
      <c r="A2958" s="70">
        <v>233</v>
      </c>
      <c r="B2958" s="400" t="s">
        <v>1407</v>
      </c>
      <c r="C2958" s="531" t="s">
        <v>1362</v>
      </c>
      <c r="D2958" s="269" t="s">
        <v>473</v>
      </c>
      <c r="E2958" s="23">
        <v>10</v>
      </c>
      <c r="F2958" s="46"/>
      <c r="G2958" s="46"/>
      <c r="H2958" s="46"/>
    </row>
    <row r="2959" spans="1:8" ht="156">
      <c r="A2959" s="70"/>
      <c r="B2959" s="390" t="s">
        <v>1408</v>
      </c>
      <c r="C2959" s="531" t="s">
        <v>1362</v>
      </c>
      <c r="D2959" s="179"/>
      <c r="E2959" s="23"/>
      <c r="F2959" s="46"/>
      <c r="G2959" s="46"/>
      <c r="H2959" s="46"/>
    </row>
    <row r="2960" spans="1:8" ht="180">
      <c r="A2960" s="70"/>
      <c r="B2960" s="390" t="s">
        <v>1409</v>
      </c>
      <c r="C2960" s="531" t="s">
        <v>1362</v>
      </c>
      <c r="D2960" s="179"/>
      <c r="E2960" s="23"/>
      <c r="F2960" s="46"/>
      <c r="G2960" s="46"/>
      <c r="H2960" s="46"/>
    </row>
    <row r="2961" spans="1:8" ht="48">
      <c r="A2961" s="70"/>
      <c r="B2961" s="543" t="s">
        <v>1410</v>
      </c>
      <c r="C2961" s="538"/>
      <c r="D2961" s="179"/>
      <c r="E2961" s="23"/>
      <c r="F2961" s="46"/>
      <c r="G2961" s="46"/>
      <c r="H2961" s="46"/>
    </row>
    <row r="2962" spans="1:8">
      <c r="A2962" s="70"/>
      <c r="B2962" s="543"/>
      <c r="C2962" s="538"/>
      <c r="D2962" s="179"/>
      <c r="E2962" s="23"/>
      <c r="F2962" s="46"/>
      <c r="G2962" s="46"/>
      <c r="H2962" s="46"/>
    </row>
    <row r="2963" spans="1:8" ht="36">
      <c r="A2963" s="70">
        <v>234</v>
      </c>
      <c r="B2963" s="539" t="s">
        <v>1411</v>
      </c>
      <c r="C2963" s="541"/>
      <c r="D2963" s="269" t="s">
        <v>473</v>
      </c>
      <c r="E2963" s="23">
        <v>10</v>
      </c>
      <c r="F2963" s="46"/>
      <c r="G2963" s="46"/>
      <c r="H2963" s="46"/>
    </row>
    <row r="2964" spans="1:8" ht="132">
      <c r="A2964" s="70"/>
      <c r="B2964" s="390" t="s">
        <v>1412</v>
      </c>
      <c r="C2964" s="531"/>
      <c r="D2964" s="291"/>
      <c r="E2964" s="23"/>
      <c r="F2964" s="46"/>
      <c r="G2964" s="46"/>
      <c r="H2964" s="46"/>
    </row>
    <row r="2965" spans="1:8">
      <c r="A2965" s="70"/>
      <c r="B2965" s="390"/>
      <c r="C2965" s="531"/>
      <c r="D2965" s="266"/>
      <c r="E2965" s="23"/>
      <c r="F2965" s="46"/>
      <c r="G2965" s="46"/>
      <c r="H2965" s="46"/>
    </row>
    <row r="2966" spans="1:8">
      <c r="A2966" s="70">
        <v>235</v>
      </c>
      <c r="B2966" s="400" t="s">
        <v>1413</v>
      </c>
      <c r="D2966" s="269" t="s">
        <v>473</v>
      </c>
      <c r="E2966" s="23">
        <v>10</v>
      </c>
      <c r="F2966" s="46"/>
      <c r="G2966" s="46"/>
      <c r="H2966" s="46"/>
    </row>
    <row r="2967" spans="1:8" ht="45">
      <c r="A2967" s="70"/>
      <c r="B2967" s="534" t="s">
        <v>1414</v>
      </c>
      <c r="C2967" s="538"/>
      <c r="D2967" s="179"/>
      <c r="E2967" s="23"/>
      <c r="F2967" s="46"/>
      <c r="G2967" s="46"/>
      <c r="H2967" s="46"/>
    </row>
    <row r="2968" spans="1:8">
      <c r="A2968" s="63">
        <v>4</v>
      </c>
      <c r="B2968" s="390" t="s">
        <v>1351</v>
      </c>
      <c r="C2968" s="544" t="s">
        <v>1415</v>
      </c>
      <c r="D2968" s="269" t="s">
        <v>473</v>
      </c>
      <c r="E2968" s="23">
        <v>10</v>
      </c>
      <c r="F2968" s="23" t="s">
        <v>1416</v>
      </c>
      <c r="G2968" s="350">
        <v>980</v>
      </c>
      <c r="H2968" s="350">
        <v>980</v>
      </c>
    </row>
    <row r="2969" spans="1:8">
      <c r="A2969" s="70"/>
      <c r="B2969" s="542"/>
      <c r="C2969" s="538"/>
      <c r="D2969" s="179"/>
      <c r="E2969" s="23"/>
      <c r="F2969" s="46"/>
      <c r="G2969" s="46"/>
      <c r="H2969" s="46"/>
    </row>
    <row r="2970" spans="1:8">
      <c r="A2970" s="70"/>
      <c r="B2970" s="539"/>
      <c r="C2970" s="538"/>
      <c r="D2970" s="179"/>
      <c r="E2970" s="23"/>
      <c r="F2970" s="46"/>
      <c r="G2970" s="46"/>
      <c r="H2970" s="46"/>
    </row>
    <row r="2971" spans="1:8">
      <c r="A2971" s="70">
        <v>236</v>
      </c>
      <c r="B2971" s="400" t="s">
        <v>1245</v>
      </c>
      <c r="C2971" s="61"/>
      <c r="D2971" s="269" t="s">
        <v>473</v>
      </c>
      <c r="E2971" s="23">
        <v>10</v>
      </c>
      <c r="F2971" s="46"/>
      <c r="G2971" s="46"/>
      <c r="H2971" s="46"/>
    </row>
    <row r="2972" spans="1:8" ht="33.75">
      <c r="A2972" s="70"/>
      <c r="B2972" s="534" t="s">
        <v>1417</v>
      </c>
      <c r="C2972" s="531"/>
      <c r="D2972" s="266"/>
      <c r="E2972" s="23"/>
      <c r="F2972" s="46"/>
      <c r="G2972" s="46"/>
      <c r="H2972" s="46"/>
    </row>
    <row r="2973" spans="1:8">
      <c r="A2973" s="63">
        <v>4</v>
      </c>
      <c r="B2973" s="390" t="s">
        <v>1351</v>
      </c>
      <c r="C2973" s="119" t="s">
        <v>1357</v>
      </c>
      <c r="D2973" s="269" t="s">
        <v>473</v>
      </c>
      <c r="E2973" s="23">
        <v>10</v>
      </c>
      <c r="F2973" s="23" t="s">
        <v>1353</v>
      </c>
      <c r="G2973" s="350">
        <v>135</v>
      </c>
      <c r="H2973" s="350">
        <v>135</v>
      </c>
    </row>
    <row r="2974" spans="1:8">
      <c r="A2974" s="70"/>
      <c r="B2974" s="535"/>
      <c r="C2974" s="531"/>
      <c r="D2974" s="266"/>
      <c r="E2974" s="23"/>
      <c r="F2974" s="46"/>
      <c r="G2974" s="46"/>
      <c r="H2974" s="46"/>
    </row>
    <row r="2975" spans="1:8">
      <c r="A2975" s="70"/>
      <c r="B2975" s="400"/>
      <c r="C2975" s="531"/>
      <c r="D2975" s="266"/>
      <c r="E2975" s="23"/>
      <c r="F2975" s="46"/>
      <c r="G2975" s="46"/>
      <c r="H2975" s="46"/>
    </row>
    <row r="2976" spans="1:8">
      <c r="A2976" s="70">
        <v>237</v>
      </c>
      <c r="B2976" s="400" t="s">
        <v>1245</v>
      </c>
      <c r="C2976" s="61"/>
      <c r="D2976" s="269" t="s">
        <v>473</v>
      </c>
      <c r="E2976" s="23">
        <v>10</v>
      </c>
      <c r="F2976" s="46"/>
      <c r="G2976" s="46"/>
      <c r="H2976" s="46"/>
    </row>
    <row r="2977" spans="1:8">
      <c r="A2977" s="70"/>
      <c r="B2977" s="545" t="s">
        <v>1418</v>
      </c>
      <c r="C2977" s="531"/>
      <c r="D2977" s="266"/>
      <c r="E2977" s="23"/>
      <c r="F2977" s="46"/>
      <c r="G2977" s="46"/>
      <c r="H2977" s="46"/>
    </row>
    <row r="2978" spans="1:8">
      <c r="A2978" s="63">
        <v>4</v>
      </c>
      <c r="B2978" s="390" t="s">
        <v>1351</v>
      </c>
      <c r="C2978" s="119" t="s">
        <v>1357</v>
      </c>
      <c r="D2978" s="269" t="s">
        <v>473</v>
      </c>
      <c r="E2978" s="23">
        <v>10</v>
      </c>
      <c r="F2978" s="23" t="s">
        <v>1353</v>
      </c>
      <c r="G2978" s="350">
        <v>150</v>
      </c>
      <c r="H2978" s="350">
        <v>150</v>
      </c>
    </row>
    <row r="2979" spans="1:8">
      <c r="A2979" s="70"/>
      <c r="B2979" s="546"/>
      <c r="C2979" s="538"/>
      <c r="D2979" s="179"/>
      <c r="E2979" s="23"/>
      <c r="F2979" s="46"/>
      <c r="G2979" s="46"/>
      <c r="H2979" s="46"/>
    </row>
    <row r="2980" spans="1:8">
      <c r="A2980" s="70"/>
      <c r="B2980" s="546"/>
      <c r="C2980" s="538"/>
      <c r="D2980" s="179"/>
      <c r="E2980" s="23"/>
      <c r="F2980" s="46"/>
      <c r="G2980" s="46"/>
      <c r="H2980" s="46"/>
    </row>
    <row r="2981" spans="1:8">
      <c r="A2981" s="70">
        <v>238</v>
      </c>
      <c r="B2981" s="539" t="s">
        <v>1419</v>
      </c>
      <c r="C2981" s="547"/>
      <c r="D2981" s="269" t="s">
        <v>473</v>
      </c>
      <c r="E2981" s="23">
        <v>10</v>
      </c>
      <c r="F2981" s="46"/>
      <c r="G2981" s="46"/>
      <c r="H2981" s="46"/>
    </row>
    <row r="2982" spans="1:8">
      <c r="A2982" s="63">
        <v>4</v>
      </c>
      <c r="B2982" s="390" t="s">
        <v>1351</v>
      </c>
      <c r="C2982" s="547" t="s">
        <v>1357</v>
      </c>
      <c r="D2982" s="269" t="s">
        <v>473</v>
      </c>
      <c r="E2982" s="23">
        <v>10</v>
      </c>
      <c r="F2982" s="23" t="s">
        <v>1353</v>
      </c>
      <c r="G2982" s="350">
        <v>115</v>
      </c>
      <c r="H2982" s="350">
        <v>115</v>
      </c>
    </row>
    <row r="2983" spans="1:8">
      <c r="A2983" s="70"/>
      <c r="B2983" s="539"/>
      <c r="C2983" s="547"/>
      <c r="D2983" s="120"/>
      <c r="E2983" s="23"/>
      <c r="F2983" s="46"/>
      <c r="G2983" s="46"/>
      <c r="H2983" s="46"/>
    </row>
    <row r="2984" spans="1:8">
      <c r="A2984" s="70"/>
      <c r="B2984" s="539"/>
      <c r="C2984" s="547"/>
      <c r="D2984" s="179"/>
      <c r="E2984" s="23"/>
      <c r="F2984" s="46"/>
      <c r="G2984" s="46"/>
      <c r="H2984" s="46"/>
    </row>
    <row r="2985" spans="1:8">
      <c r="A2985" s="70">
        <v>239</v>
      </c>
      <c r="B2985" s="539" t="s">
        <v>1420</v>
      </c>
      <c r="C2985" s="547"/>
      <c r="D2985" s="269" t="s">
        <v>473</v>
      </c>
      <c r="E2985" s="23">
        <v>10</v>
      </c>
      <c r="F2985" s="46"/>
      <c r="G2985" s="46"/>
      <c r="H2985" s="46"/>
    </row>
    <row r="2986" spans="1:8">
      <c r="A2986" s="70"/>
      <c r="B2986" s="539"/>
      <c r="C2986" s="548"/>
      <c r="D2986" s="179"/>
      <c r="E2986" s="23"/>
      <c r="F2986" s="46"/>
      <c r="G2986" s="46"/>
      <c r="H2986" s="46"/>
    </row>
    <row r="2987" spans="1:8">
      <c r="A2987" s="70"/>
      <c r="B2987" s="542" t="s">
        <v>1421</v>
      </c>
      <c r="D2987" s="179"/>
      <c r="E2987" s="23"/>
      <c r="F2987" s="46"/>
      <c r="G2987" s="46"/>
      <c r="H2987" s="46"/>
    </row>
    <row r="2988" spans="1:8" ht="67.5">
      <c r="A2988" s="70"/>
      <c r="B2988" s="549" t="s">
        <v>1422</v>
      </c>
      <c r="C2988" s="541"/>
      <c r="D2988" s="179"/>
      <c r="E2988" s="23"/>
      <c r="F2988" s="46"/>
      <c r="G2988" s="46"/>
      <c r="H2988" s="46"/>
    </row>
    <row r="2989" spans="1:8">
      <c r="A2989" s="70"/>
      <c r="B2989" s="535"/>
      <c r="C2989" s="531"/>
      <c r="D2989" s="266"/>
      <c r="E2989" s="23"/>
      <c r="F2989" s="46"/>
      <c r="G2989" s="46"/>
      <c r="H2989" s="46"/>
    </row>
    <row r="2990" spans="1:8">
      <c r="A2990" s="70"/>
      <c r="B2990" s="535" t="s">
        <v>1423</v>
      </c>
      <c r="C2990" s="61"/>
      <c r="D2990" s="266"/>
      <c r="E2990" s="23"/>
      <c r="F2990" s="46"/>
      <c r="G2990" s="46"/>
      <c r="H2990" s="46"/>
    </row>
    <row r="2991" spans="1:8" ht="67.5">
      <c r="A2991" s="280"/>
      <c r="B2991" s="535" t="s">
        <v>1424</v>
      </c>
      <c r="C2991" s="531"/>
      <c r="D2991" s="266"/>
      <c r="E2991" s="23"/>
      <c r="F2991" s="46"/>
      <c r="G2991" s="46"/>
      <c r="H2991" s="46"/>
    </row>
    <row r="2992" spans="1:8">
      <c r="A2992" s="280"/>
      <c r="B2992" s="535"/>
      <c r="C2992" s="531"/>
      <c r="D2992" s="266"/>
      <c r="E2992" s="23"/>
      <c r="F2992" s="46"/>
      <c r="G2992" s="46"/>
      <c r="H2992" s="46"/>
    </row>
    <row r="2993" spans="1:8">
      <c r="A2993" s="280"/>
      <c r="B2993" s="535" t="s">
        <v>1425</v>
      </c>
      <c r="C2993" s="61"/>
      <c r="D2993" s="266"/>
      <c r="E2993" s="23"/>
      <c r="F2993" s="46"/>
      <c r="G2993" s="46"/>
      <c r="H2993" s="46"/>
    </row>
    <row r="2994" spans="1:8" ht="67.5">
      <c r="A2994" s="280"/>
      <c r="B2994" s="535" t="s">
        <v>1426</v>
      </c>
      <c r="C2994" s="531"/>
      <c r="D2994" s="266"/>
      <c r="E2994" s="23"/>
      <c r="F2994" s="46"/>
      <c r="G2994" s="46"/>
      <c r="H2994" s="46"/>
    </row>
    <row r="2995" spans="1:8">
      <c r="A2995" s="280"/>
      <c r="B2995" s="535"/>
      <c r="C2995" s="531"/>
      <c r="D2995" s="266"/>
      <c r="E2995" s="23"/>
      <c r="F2995" s="46"/>
      <c r="G2995" s="46"/>
      <c r="H2995" s="46"/>
    </row>
    <row r="2996" spans="1:8">
      <c r="A2996" s="280"/>
      <c r="B2996" s="535" t="s">
        <v>1427</v>
      </c>
      <c r="C2996" s="61"/>
      <c r="D2996" s="266"/>
      <c r="E2996" s="23"/>
      <c r="F2996" s="46"/>
      <c r="G2996" s="46"/>
      <c r="H2996" s="46"/>
    </row>
    <row r="2997" spans="1:8" ht="56.25">
      <c r="A2997" s="280"/>
      <c r="B2997" s="535" t="s">
        <v>1428</v>
      </c>
      <c r="C2997" s="531"/>
      <c r="D2997" s="266"/>
      <c r="E2997" s="23"/>
      <c r="F2997" s="46"/>
      <c r="G2997" s="46"/>
      <c r="H2997" s="46"/>
    </row>
    <row r="2998" spans="1:8">
      <c r="A2998" s="280"/>
      <c r="B2998" s="535"/>
      <c r="C2998" s="531"/>
      <c r="D2998" s="266"/>
      <c r="E2998" s="23"/>
      <c r="F2998" s="46"/>
      <c r="G2998" s="46"/>
      <c r="H2998" s="46"/>
    </row>
    <row r="2999" spans="1:8">
      <c r="A2999" s="280">
        <v>240</v>
      </c>
      <c r="B2999" s="550" t="s">
        <v>1429</v>
      </c>
      <c r="C2999" s="61"/>
      <c r="D2999" s="269" t="s">
        <v>473</v>
      </c>
      <c r="E2999" s="23">
        <v>10</v>
      </c>
      <c r="F2999" s="46"/>
      <c r="G2999" s="46"/>
      <c r="H2999" s="46"/>
    </row>
    <row r="3000" spans="1:8" ht="78.75">
      <c r="A3000" s="280"/>
      <c r="B3000" s="551" t="s">
        <v>1430</v>
      </c>
      <c r="C3000" s="379"/>
      <c r="D3000" s="266"/>
      <c r="E3000" s="23"/>
      <c r="F3000" s="46"/>
      <c r="G3000" s="46"/>
      <c r="H3000" s="46"/>
    </row>
    <row r="3001" spans="1:8">
      <c r="A3001" s="63">
        <v>4</v>
      </c>
      <c r="B3001" s="390" t="s">
        <v>1351</v>
      </c>
      <c r="C3001" s="119" t="s">
        <v>1431</v>
      </c>
      <c r="D3001" s="269" t="s">
        <v>473</v>
      </c>
      <c r="E3001" s="23">
        <v>10</v>
      </c>
      <c r="F3001" s="23" t="s">
        <v>1353</v>
      </c>
      <c r="G3001" s="350">
        <v>2720</v>
      </c>
      <c r="H3001" s="350">
        <v>2720</v>
      </c>
    </row>
    <row r="3002" spans="1:8">
      <c r="A3002" s="280"/>
      <c r="B3002" s="378"/>
      <c r="C3002" s="379"/>
      <c r="D3002" s="266"/>
      <c r="E3002" s="23"/>
      <c r="F3002" s="46"/>
      <c r="G3002" s="46"/>
      <c r="H3002" s="46"/>
    </row>
    <row r="3003" spans="1:8">
      <c r="A3003" s="280"/>
      <c r="B3003" s="378"/>
      <c r="C3003" s="379"/>
      <c r="D3003" s="266"/>
      <c r="E3003" s="23"/>
      <c r="F3003" s="46"/>
      <c r="G3003" s="46"/>
      <c r="H3003" s="46"/>
    </row>
    <row r="3004" spans="1:8">
      <c r="A3004" s="280">
        <v>241</v>
      </c>
      <c r="B3004" s="550" t="s">
        <v>1432</v>
      </c>
      <c r="C3004" s="379"/>
      <c r="D3004" s="269" t="s">
        <v>473</v>
      </c>
      <c r="E3004" s="23">
        <v>10</v>
      </c>
      <c r="F3004" s="46"/>
      <c r="G3004" s="46"/>
      <c r="H3004" s="46"/>
    </row>
    <row r="3005" spans="1:8">
      <c r="A3005" s="63">
        <v>4</v>
      </c>
      <c r="B3005" s="390" t="s">
        <v>1351</v>
      </c>
      <c r="C3005" s="552"/>
      <c r="D3005" s="269" t="s">
        <v>473</v>
      </c>
      <c r="E3005" s="23">
        <v>10</v>
      </c>
      <c r="F3005" s="23"/>
      <c r="G3005" s="350">
        <v>37285</v>
      </c>
      <c r="H3005" s="350">
        <v>37285</v>
      </c>
    </row>
    <row r="3006" spans="1:8">
      <c r="A3006" s="280"/>
      <c r="B3006" s="553"/>
      <c r="C3006" s="552"/>
      <c r="D3006" s="1"/>
      <c r="E3006" s="23"/>
      <c r="F3006" s="46"/>
      <c r="G3006" s="46"/>
      <c r="H3006" s="46"/>
    </row>
    <row r="3007" spans="1:8" ht="33.75">
      <c r="A3007" s="280"/>
      <c r="B3007" s="540" t="s">
        <v>1433</v>
      </c>
      <c r="D3007" s="1"/>
      <c r="E3007" s="23"/>
      <c r="F3007" s="46"/>
      <c r="G3007" s="46"/>
      <c r="H3007" s="46"/>
    </row>
    <row r="3008" spans="1:8">
      <c r="A3008" s="63">
        <v>4</v>
      </c>
      <c r="B3008" s="390" t="s">
        <v>1351</v>
      </c>
      <c r="C3008" s="544" t="s">
        <v>1434</v>
      </c>
      <c r="D3008" s="2"/>
      <c r="E3008" s="23"/>
      <c r="F3008" s="23" t="s">
        <v>1416</v>
      </c>
      <c r="G3008" s="350">
        <v>1150</v>
      </c>
      <c r="H3008" s="350">
        <v>1150</v>
      </c>
    </row>
    <row r="3009" spans="1:8">
      <c r="A3009" s="280"/>
      <c r="B3009" s="549"/>
      <c r="C3009" s="541"/>
      <c r="D3009" s="1"/>
      <c r="E3009" s="23"/>
      <c r="F3009" s="46"/>
      <c r="G3009" s="46"/>
      <c r="H3009" s="46"/>
    </row>
    <row r="3010" spans="1:8" ht="90">
      <c r="A3010" s="280"/>
      <c r="B3010" s="540" t="s">
        <v>1435</v>
      </c>
      <c r="C3010" s="541"/>
      <c r="D3010" s="1"/>
      <c r="E3010" s="23"/>
      <c r="F3010" s="46"/>
      <c r="G3010" s="46"/>
      <c r="H3010" s="46"/>
    </row>
    <row r="3011" spans="1:8">
      <c r="A3011" s="63">
        <v>4</v>
      </c>
      <c r="B3011" s="390" t="s">
        <v>1351</v>
      </c>
      <c r="C3011" s="541" t="s">
        <v>1436</v>
      </c>
      <c r="D3011" s="2"/>
      <c r="E3011" s="23"/>
      <c r="F3011" s="23" t="s">
        <v>1416</v>
      </c>
      <c r="G3011" s="350">
        <v>1150</v>
      </c>
      <c r="H3011" s="350">
        <v>1150</v>
      </c>
    </row>
    <row r="3012" spans="1:8">
      <c r="A3012" s="280"/>
      <c r="B3012" s="542"/>
      <c r="C3012" s="541"/>
      <c r="D3012" s="1"/>
      <c r="E3012" s="23"/>
      <c r="F3012" s="46"/>
      <c r="G3012" s="46"/>
      <c r="H3012" s="46"/>
    </row>
    <row r="3013" spans="1:8" ht="67.5">
      <c r="A3013" s="280"/>
      <c r="B3013" s="540" t="s">
        <v>1437</v>
      </c>
      <c r="C3013" s="554"/>
      <c r="D3013" s="1"/>
      <c r="E3013" s="23"/>
      <c r="F3013" s="46"/>
      <c r="G3013" s="46"/>
      <c r="H3013" s="46"/>
    </row>
    <row r="3014" spans="1:8">
      <c r="A3014" s="63">
        <v>4</v>
      </c>
      <c r="B3014" s="390" t="s">
        <v>1351</v>
      </c>
      <c r="C3014" s="554" t="s">
        <v>1436</v>
      </c>
      <c r="D3014" s="2"/>
      <c r="E3014" s="23"/>
      <c r="F3014" s="23" t="s">
        <v>1416</v>
      </c>
      <c r="G3014" s="350">
        <v>1380</v>
      </c>
      <c r="H3014" s="350">
        <v>1380</v>
      </c>
    </row>
    <row r="3015" spans="1:8">
      <c r="A3015" s="280"/>
      <c r="B3015" s="542"/>
      <c r="C3015" s="554"/>
      <c r="D3015" s="1"/>
      <c r="E3015" s="23"/>
      <c r="F3015" s="46"/>
      <c r="G3015" s="46"/>
      <c r="H3015" s="46"/>
    </row>
    <row r="3016" spans="1:8" ht="33.75">
      <c r="A3016" s="280"/>
      <c r="B3016" s="540" t="s">
        <v>1438</v>
      </c>
      <c r="C3016" s="554"/>
      <c r="D3016" s="1"/>
      <c r="E3016" s="23"/>
      <c r="F3016" s="46"/>
      <c r="G3016" s="46"/>
      <c r="H3016" s="46"/>
    </row>
    <row r="3017" spans="1:8">
      <c r="A3017" s="63">
        <v>4</v>
      </c>
      <c r="B3017" s="390" t="s">
        <v>1351</v>
      </c>
      <c r="C3017" s="554" t="s">
        <v>1436</v>
      </c>
      <c r="D3017" s="2"/>
      <c r="E3017" s="23"/>
      <c r="F3017" s="23" t="s">
        <v>1416</v>
      </c>
      <c r="G3017" s="350">
        <v>1320</v>
      </c>
      <c r="H3017" s="350">
        <v>1320</v>
      </c>
    </row>
    <row r="3018" spans="1:8">
      <c r="A3018" s="280"/>
      <c r="B3018" s="542"/>
      <c r="C3018" s="554"/>
      <c r="D3018" s="1"/>
      <c r="E3018" s="23"/>
      <c r="F3018" s="46"/>
      <c r="G3018" s="46"/>
      <c r="H3018" s="46"/>
    </row>
    <row r="3019" spans="1:8" ht="33.75">
      <c r="A3019" s="280"/>
      <c r="B3019" s="555" t="s">
        <v>1439</v>
      </c>
      <c r="C3019" s="531"/>
      <c r="D3019" s="266"/>
      <c r="E3019" s="23"/>
      <c r="F3019" s="46"/>
      <c r="G3019" s="46"/>
      <c r="H3019" s="46"/>
    </row>
    <row r="3020" spans="1:8">
      <c r="A3020" s="63">
        <v>4</v>
      </c>
      <c r="B3020" s="390" t="s">
        <v>1351</v>
      </c>
      <c r="C3020" s="531" t="s">
        <v>1434</v>
      </c>
      <c r="D3020" s="269"/>
      <c r="E3020" s="23"/>
      <c r="F3020" s="23" t="s">
        <v>1416</v>
      </c>
      <c r="G3020" s="350">
        <v>1150</v>
      </c>
      <c r="H3020" s="350">
        <v>1150</v>
      </c>
    </row>
    <row r="3021" spans="1:8">
      <c r="A3021" s="280"/>
      <c r="B3021" s="531"/>
      <c r="C3021" s="531"/>
      <c r="D3021" s="266"/>
      <c r="E3021" s="23"/>
      <c r="F3021" s="46"/>
      <c r="G3021" s="46"/>
      <c r="H3021" s="46"/>
    </row>
    <row r="3022" spans="1:8" ht="45">
      <c r="A3022" s="280"/>
      <c r="B3022" s="555" t="s">
        <v>1440</v>
      </c>
      <c r="C3022" s="531"/>
      <c r="D3022" s="266"/>
      <c r="E3022" s="23"/>
      <c r="F3022" s="46"/>
      <c r="G3022" s="46"/>
      <c r="H3022" s="46"/>
    </row>
    <row r="3023" spans="1:8">
      <c r="A3023" s="63">
        <v>4</v>
      </c>
      <c r="B3023" s="390" t="s">
        <v>1351</v>
      </c>
      <c r="C3023" s="531" t="s">
        <v>1434</v>
      </c>
      <c r="D3023" s="269"/>
      <c r="E3023" s="23"/>
      <c r="F3023" s="23" t="s">
        <v>1416</v>
      </c>
      <c r="G3023" s="350">
        <v>1180</v>
      </c>
      <c r="H3023" s="350">
        <v>1180</v>
      </c>
    </row>
    <row r="3024" spans="1:8">
      <c r="A3024" s="280"/>
      <c r="B3024" s="531"/>
      <c r="C3024" s="531"/>
      <c r="D3024" s="266"/>
      <c r="E3024" s="23"/>
      <c r="F3024" s="46"/>
      <c r="G3024" s="46"/>
      <c r="H3024" s="46"/>
    </row>
    <row r="3025" spans="1:8" ht="45">
      <c r="A3025" s="280"/>
      <c r="B3025" s="555" t="s">
        <v>1441</v>
      </c>
      <c r="C3025" s="531"/>
      <c r="D3025" s="266"/>
      <c r="E3025" s="23"/>
      <c r="F3025" s="46"/>
      <c r="G3025" s="46"/>
      <c r="H3025" s="46"/>
    </row>
    <row r="3026" spans="1:8">
      <c r="A3026" s="63">
        <v>4</v>
      </c>
      <c r="B3026" s="390" t="s">
        <v>1351</v>
      </c>
      <c r="C3026" s="531" t="s">
        <v>1434</v>
      </c>
      <c r="D3026" s="269"/>
      <c r="E3026" s="23"/>
      <c r="F3026" s="23" t="s">
        <v>1416</v>
      </c>
      <c r="G3026" s="350">
        <v>1150</v>
      </c>
      <c r="H3026" s="350">
        <v>1150</v>
      </c>
    </row>
    <row r="3027" spans="1:8">
      <c r="A3027" s="280"/>
      <c r="B3027" s="531"/>
      <c r="C3027" s="531"/>
      <c r="D3027" s="266"/>
      <c r="E3027" s="23"/>
      <c r="F3027" s="46"/>
      <c r="G3027" s="46"/>
      <c r="H3027" s="46"/>
    </row>
    <row r="3028" spans="1:8" ht="68.25">
      <c r="A3028" s="280"/>
      <c r="B3028" s="556" t="s">
        <v>1442</v>
      </c>
      <c r="C3028" s="531"/>
      <c r="D3028" s="266"/>
      <c r="E3028" s="23"/>
      <c r="F3028" s="46"/>
      <c r="G3028" s="46"/>
      <c r="H3028" s="46"/>
    </row>
    <row r="3029" spans="1:8">
      <c r="A3029" s="63">
        <v>4</v>
      </c>
      <c r="B3029" s="390" t="s">
        <v>1351</v>
      </c>
      <c r="C3029" s="531" t="s">
        <v>1434</v>
      </c>
      <c r="D3029" s="269"/>
      <c r="E3029" s="23"/>
      <c r="F3029" s="23" t="s">
        <v>1416</v>
      </c>
      <c r="G3029" s="350">
        <v>1150</v>
      </c>
      <c r="H3029" s="350">
        <v>1150</v>
      </c>
    </row>
    <row r="3030" spans="1:8">
      <c r="A3030" s="280"/>
      <c r="B3030" s="557"/>
      <c r="C3030" s="538"/>
      <c r="D3030" s="1"/>
      <c r="E3030" s="23"/>
      <c r="F3030" s="46"/>
      <c r="G3030" s="46"/>
      <c r="H3030" s="46"/>
    </row>
    <row r="3031" spans="1:8" ht="33.75">
      <c r="A3031" s="280"/>
      <c r="B3031" s="540" t="s">
        <v>1443</v>
      </c>
      <c r="C3031" s="541"/>
      <c r="D3031" s="1"/>
      <c r="E3031" s="23"/>
      <c r="F3031" s="46"/>
      <c r="G3031" s="46"/>
      <c r="H3031" s="46"/>
    </row>
    <row r="3032" spans="1:8">
      <c r="A3032" s="63">
        <v>4</v>
      </c>
      <c r="B3032" s="390" t="s">
        <v>1351</v>
      </c>
      <c r="C3032" s="541" t="s">
        <v>1434</v>
      </c>
      <c r="D3032" s="2"/>
      <c r="E3032" s="23"/>
      <c r="F3032" s="23" t="s">
        <v>1416</v>
      </c>
      <c r="G3032" s="350">
        <v>740</v>
      </c>
      <c r="H3032" s="350">
        <v>740</v>
      </c>
    </row>
    <row r="3033" spans="1:8">
      <c r="A3033" s="280"/>
      <c r="B3033" s="542"/>
      <c r="C3033" s="541"/>
      <c r="D3033" s="1"/>
      <c r="E3033" s="23"/>
      <c r="F3033" s="46"/>
      <c r="G3033" s="46"/>
      <c r="H3033" s="46"/>
    </row>
    <row r="3034" spans="1:8" ht="45">
      <c r="A3034" s="280"/>
      <c r="B3034" s="540" t="s">
        <v>1444</v>
      </c>
      <c r="C3034" s="541"/>
      <c r="D3034" s="1"/>
      <c r="E3034" s="23"/>
      <c r="F3034" s="46"/>
      <c r="G3034" s="46"/>
      <c r="H3034" s="46"/>
    </row>
    <row r="3035" spans="1:8">
      <c r="A3035" s="63">
        <v>4</v>
      </c>
      <c r="B3035" s="390" t="s">
        <v>1351</v>
      </c>
      <c r="C3035" s="541" t="s">
        <v>1434</v>
      </c>
      <c r="D3035" s="2"/>
      <c r="E3035" s="23"/>
      <c r="F3035" s="23" t="s">
        <v>1416</v>
      </c>
      <c r="G3035" s="350">
        <v>1250</v>
      </c>
      <c r="H3035" s="350">
        <v>1250</v>
      </c>
    </row>
    <row r="3036" spans="1:8">
      <c r="A3036" s="280"/>
      <c r="B3036" s="542"/>
      <c r="C3036" s="541"/>
      <c r="D3036" s="1"/>
      <c r="E3036" s="23"/>
      <c r="F3036" s="46"/>
      <c r="G3036" s="46"/>
      <c r="H3036" s="46"/>
    </row>
    <row r="3037" spans="1:8" ht="56.25">
      <c r="A3037" s="280"/>
      <c r="B3037" s="540" t="s">
        <v>1445</v>
      </c>
      <c r="C3037" s="541"/>
      <c r="D3037" s="1"/>
      <c r="E3037" s="23"/>
      <c r="F3037" s="46"/>
      <c r="G3037" s="46"/>
      <c r="H3037" s="46"/>
    </row>
    <row r="3038" spans="1:8">
      <c r="A3038" s="63">
        <v>4</v>
      </c>
      <c r="B3038" s="390" t="s">
        <v>1351</v>
      </c>
      <c r="C3038" s="541" t="s">
        <v>1434</v>
      </c>
      <c r="D3038" s="2"/>
      <c r="E3038" s="23"/>
      <c r="F3038" s="23" t="s">
        <v>1416</v>
      </c>
      <c r="G3038" s="350">
        <v>1420</v>
      </c>
      <c r="H3038" s="350">
        <v>1420</v>
      </c>
    </row>
    <row r="3039" spans="1:8">
      <c r="A3039" s="280"/>
      <c r="B3039" s="542"/>
      <c r="C3039" s="541"/>
      <c r="D3039" s="1"/>
      <c r="E3039" s="23"/>
      <c r="F3039" s="46"/>
      <c r="G3039" s="46"/>
      <c r="H3039" s="46"/>
    </row>
    <row r="3040" spans="1:8" ht="33.75">
      <c r="A3040" s="280"/>
      <c r="B3040" s="540" t="s">
        <v>1446</v>
      </c>
      <c r="C3040" s="541"/>
      <c r="D3040" s="1"/>
      <c r="E3040" s="23"/>
      <c r="F3040" s="46"/>
      <c r="G3040" s="46"/>
      <c r="H3040" s="46"/>
    </row>
    <row r="3041" spans="1:8">
      <c r="A3041" s="63">
        <v>4</v>
      </c>
      <c r="B3041" s="390" t="s">
        <v>1351</v>
      </c>
      <c r="C3041" s="541" t="s">
        <v>1434</v>
      </c>
      <c r="D3041" s="2"/>
      <c r="E3041" s="23"/>
      <c r="F3041" s="23" t="s">
        <v>1416</v>
      </c>
      <c r="G3041" s="350">
        <v>750</v>
      </c>
      <c r="H3041" s="350">
        <v>750</v>
      </c>
    </row>
    <row r="3042" spans="1:8">
      <c r="A3042" s="280"/>
      <c r="B3042" s="542"/>
      <c r="C3042" s="541"/>
      <c r="D3042" s="1"/>
      <c r="E3042" s="23"/>
      <c r="F3042" s="46"/>
      <c r="G3042" s="46"/>
      <c r="H3042" s="46"/>
    </row>
    <row r="3043" spans="1:8" ht="33.75">
      <c r="A3043" s="280"/>
      <c r="B3043" s="540" t="s">
        <v>1447</v>
      </c>
      <c r="C3043" s="541"/>
      <c r="D3043" s="1"/>
      <c r="E3043" s="23"/>
      <c r="F3043" s="46"/>
      <c r="G3043" s="46"/>
      <c r="H3043" s="46"/>
    </row>
    <row r="3044" spans="1:8">
      <c r="A3044" s="63">
        <v>4</v>
      </c>
      <c r="B3044" s="390" t="s">
        <v>1351</v>
      </c>
      <c r="C3044" s="541" t="s">
        <v>1434</v>
      </c>
      <c r="D3044" s="2"/>
      <c r="E3044" s="23"/>
      <c r="F3044" s="23" t="s">
        <v>1416</v>
      </c>
      <c r="G3044" s="350">
        <v>790</v>
      </c>
      <c r="H3044" s="350">
        <v>790</v>
      </c>
    </row>
    <row r="3045" spans="1:8">
      <c r="A3045" s="280"/>
      <c r="B3045" s="542"/>
      <c r="C3045" s="541"/>
      <c r="D3045" s="1"/>
      <c r="E3045" s="23"/>
      <c r="F3045" s="46"/>
      <c r="G3045" s="46"/>
      <c r="H3045" s="46"/>
    </row>
    <row r="3046" spans="1:8" ht="33.75">
      <c r="A3046" s="280"/>
      <c r="B3046" s="540" t="s">
        <v>1448</v>
      </c>
      <c r="C3046" s="541"/>
      <c r="D3046" s="1"/>
      <c r="E3046" s="23"/>
      <c r="F3046" s="46"/>
      <c r="G3046" s="46"/>
      <c r="H3046" s="46"/>
    </row>
    <row r="3047" spans="1:8">
      <c r="A3047" s="63">
        <v>4</v>
      </c>
      <c r="B3047" s="390" t="s">
        <v>1351</v>
      </c>
      <c r="C3047" s="541" t="s">
        <v>1434</v>
      </c>
      <c r="D3047" s="2"/>
      <c r="E3047" s="23"/>
      <c r="F3047" s="23" t="s">
        <v>1416</v>
      </c>
      <c r="G3047" s="350">
        <v>700</v>
      </c>
      <c r="H3047" s="350">
        <v>700</v>
      </c>
    </row>
    <row r="3048" spans="1:8">
      <c r="A3048" s="280"/>
      <c r="B3048" s="542"/>
      <c r="C3048" s="541"/>
      <c r="D3048" s="1"/>
      <c r="E3048" s="23"/>
      <c r="F3048" s="46"/>
      <c r="G3048" s="46"/>
      <c r="H3048" s="46"/>
    </row>
    <row r="3049" spans="1:8" ht="33.75">
      <c r="A3049" s="280"/>
      <c r="B3049" s="558" t="s">
        <v>1449</v>
      </c>
      <c r="C3049" s="541"/>
      <c r="D3049" s="1"/>
      <c r="E3049" s="23"/>
      <c r="F3049" s="46"/>
      <c r="G3049" s="46"/>
      <c r="H3049" s="46"/>
    </row>
    <row r="3050" spans="1:8">
      <c r="A3050" s="63">
        <v>4</v>
      </c>
      <c r="B3050" s="390" t="s">
        <v>1351</v>
      </c>
      <c r="C3050" s="541" t="s">
        <v>1434</v>
      </c>
      <c r="D3050" s="2"/>
      <c r="E3050" s="23"/>
      <c r="F3050" s="23" t="s">
        <v>1416</v>
      </c>
      <c r="G3050" s="350">
        <v>700</v>
      </c>
      <c r="H3050" s="350">
        <v>700</v>
      </c>
    </row>
    <row r="3051" spans="1:8">
      <c r="A3051" s="280"/>
      <c r="B3051" s="559"/>
      <c r="C3051" s="541"/>
      <c r="D3051" s="1"/>
      <c r="E3051" s="23"/>
      <c r="F3051" s="46"/>
      <c r="G3051" s="46"/>
      <c r="H3051" s="46"/>
    </row>
    <row r="3052" spans="1:8" ht="112.5">
      <c r="A3052" s="280"/>
      <c r="B3052" s="540" t="s">
        <v>1450</v>
      </c>
      <c r="C3052" s="541"/>
      <c r="D3052" s="1"/>
      <c r="E3052" s="23"/>
      <c r="F3052" s="46"/>
      <c r="G3052" s="46"/>
      <c r="H3052" s="46"/>
    </row>
    <row r="3053" spans="1:8">
      <c r="A3053" s="63">
        <v>4</v>
      </c>
      <c r="B3053" s="390" t="s">
        <v>1351</v>
      </c>
      <c r="C3053" s="541" t="s">
        <v>1415</v>
      </c>
      <c r="D3053" s="2"/>
      <c r="E3053" s="23"/>
      <c r="F3053" s="23" t="s">
        <v>1416</v>
      </c>
      <c r="G3053" s="350">
        <v>1390</v>
      </c>
      <c r="H3053" s="350">
        <v>1390</v>
      </c>
    </row>
    <row r="3054" spans="1:8">
      <c r="A3054" s="280"/>
      <c r="B3054" s="542"/>
      <c r="C3054" s="541"/>
      <c r="D3054" s="1"/>
      <c r="E3054" s="23"/>
      <c r="F3054" s="46"/>
      <c r="G3054" s="46"/>
      <c r="H3054" s="46"/>
    </row>
    <row r="3055" spans="1:8" ht="90">
      <c r="A3055" s="280"/>
      <c r="B3055" s="534" t="s">
        <v>1451</v>
      </c>
      <c r="C3055" s="531"/>
      <c r="D3055" s="266"/>
      <c r="E3055" s="23"/>
      <c r="F3055" s="46"/>
      <c r="G3055" s="46"/>
      <c r="H3055" s="46"/>
    </row>
    <row r="3056" spans="1:8">
      <c r="A3056" s="63">
        <v>4</v>
      </c>
      <c r="B3056" s="390" t="s">
        <v>1351</v>
      </c>
      <c r="C3056" s="531" t="s">
        <v>1415</v>
      </c>
      <c r="D3056" s="269"/>
      <c r="E3056" s="23"/>
      <c r="F3056" s="23" t="s">
        <v>1416</v>
      </c>
      <c r="G3056" s="350">
        <v>1390</v>
      </c>
      <c r="H3056" s="350">
        <v>1390</v>
      </c>
    </row>
    <row r="3057" spans="1:8">
      <c r="A3057" s="560"/>
      <c r="B3057" s="535"/>
      <c r="C3057" s="531"/>
      <c r="D3057" s="266"/>
      <c r="E3057" s="23"/>
      <c r="F3057" s="46"/>
      <c r="G3057" s="46"/>
      <c r="H3057" s="46"/>
    </row>
    <row r="3058" spans="1:8" ht="123.75">
      <c r="A3058" s="560"/>
      <c r="B3058" s="534" t="s">
        <v>1452</v>
      </c>
      <c r="C3058" s="531"/>
      <c r="D3058" s="266"/>
      <c r="E3058" s="23"/>
      <c r="F3058" s="46"/>
      <c r="G3058" s="46"/>
      <c r="H3058" s="46"/>
    </row>
    <row r="3059" spans="1:8">
      <c r="A3059" s="63">
        <v>4</v>
      </c>
      <c r="B3059" s="390" t="s">
        <v>1351</v>
      </c>
      <c r="C3059" s="531" t="s">
        <v>1415</v>
      </c>
      <c r="D3059" s="269"/>
      <c r="E3059" s="23"/>
      <c r="F3059" s="23" t="s">
        <v>1416</v>
      </c>
      <c r="G3059" s="350">
        <v>1390</v>
      </c>
      <c r="H3059" s="350">
        <v>1390</v>
      </c>
    </row>
    <row r="3060" spans="1:8">
      <c r="A3060" s="561"/>
      <c r="B3060" s="562"/>
      <c r="C3060" s="563"/>
      <c r="D3060" s="8"/>
      <c r="E3060" s="19"/>
      <c r="F3060" s="46"/>
      <c r="G3060" s="46"/>
      <c r="H3060" s="46"/>
    </row>
    <row r="3061" spans="1:8" ht="67.5">
      <c r="A3061" s="561"/>
      <c r="B3061" s="564" t="s">
        <v>1453</v>
      </c>
      <c r="C3061" s="565"/>
      <c r="D3061" s="8"/>
      <c r="E3061" s="19"/>
      <c r="F3061" s="46"/>
      <c r="G3061" s="46"/>
      <c r="H3061" s="46"/>
    </row>
    <row r="3062" spans="1:8">
      <c r="A3062" s="63">
        <v>4</v>
      </c>
      <c r="B3062" s="390" t="s">
        <v>1351</v>
      </c>
      <c r="C3062" s="565" t="s">
        <v>1415</v>
      </c>
      <c r="D3062" s="9"/>
      <c r="E3062" s="19"/>
      <c r="F3062" s="23" t="s">
        <v>1416</v>
      </c>
      <c r="G3062" s="350">
        <v>1390</v>
      </c>
      <c r="H3062" s="350">
        <v>1390</v>
      </c>
    </row>
    <row r="3063" spans="1:8">
      <c r="A3063" s="70"/>
      <c r="B3063" s="566"/>
      <c r="C3063" s="567"/>
      <c r="D3063" s="8"/>
      <c r="E3063" s="12"/>
      <c r="F3063" s="46"/>
      <c r="G3063" s="46"/>
      <c r="H3063" s="46"/>
    </row>
    <row r="3064" spans="1:8" ht="101.25">
      <c r="A3064" s="70"/>
      <c r="B3064" s="534" t="s">
        <v>1454</v>
      </c>
      <c r="C3064" s="531"/>
      <c r="D3064" s="266"/>
      <c r="E3064" s="23"/>
      <c r="F3064" s="46"/>
      <c r="G3064" s="46"/>
      <c r="H3064" s="46"/>
    </row>
    <row r="3065" spans="1:8">
      <c r="A3065" s="63">
        <v>4</v>
      </c>
      <c r="B3065" s="390" t="s">
        <v>1351</v>
      </c>
      <c r="C3065" s="531" t="s">
        <v>1415</v>
      </c>
      <c r="D3065" s="269"/>
      <c r="E3065" s="23"/>
      <c r="F3065" s="23" t="s">
        <v>1416</v>
      </c>
      <c r="G3065" s="350">
        <v>1350</v>
      </c>
      <c r="H3065" s="350">
        <v>1350</v>
      </c>
    </row>
    <row r="3066" spans="1:8">
      <c r="A3066" s="70"/>
      <c r="B3066" s="535"/>
      <c r="C3066" s="531"/>
      <c r="D3066" s="266"/>
      <c r="E3066" s="23"/>
      <c r="F3066" s="46"/>
      <c r="G3066" s="46"/>
      <c r="H3066" s="46"/>
    </row>
    <row r="3067" spans="1:8" ht="101.25">
      <c r="A3067" s="70"/>
      <c r="B3067" s="534" t="s">
        <v>1455</v>
      </c>
      <c r="C3067" s="531"/>
      <c r="D3067" s="266"/>
      <c r="E3067" s="23"/>
      <c r="F3067" s="46"/>
      <c r="G3067" s="46"/>
      <c r="H3067" s="46"/>
    </row>
    <row r="3068" spans="1:8">
      <c r="A3068" s="63">
        <v>4</v>
      </c>
      <c r="B3068" s="390" t="s">
        <v>1351</v>
      </c>
      <c r="C3068" s="531" t="s">
        <v>1415</v>
      </c>
      <c r="D3068" s="269"/>
      <c r="E3068" s="23"/>
      <c r="F3068" s="23" t="s">
        <v>1416</v>
      </c>
      <c r="G3068" s="350">
        <v>1350</v>
      </c>
      <c r="H3068" s="350">
        <v>1350</v>
      </c>
    </row>
    <row r="3069" spans="1:8">
      <c r="A3069" s="70"/>
      <c r="B3069" s="535"/>
      <c r="C3069" s="531"/>
      <c r="D3069" s="266"/>
      <c r="E3069" s="23"/>
      <c r="F3069" s="46"/>
      <c r="G3069" s="46"/>
      <c r="H3069" s="46"/>
    </row>
    <row r="3070" spans="1:8" ht="56.25">
      <c r="A3070" s="70"/>
      <c r="B3070" s="534" t="s">
        <v>1456</v>
      </c>
      <c r="C3070" s="531"/>
      <c r="D3070" s="266"/>
      <c r="E3070" s="23"/>
      <c r="F3070" s="46"/>
      <c r="G3070" s="46"/>
      <c r="H3070" s="46"/>
    </row>
    <row r="3071" spans="1:8">
      <c r="A3071" s="63">
        <v>4</v>
      </c>
      <c r="B3071" s="390" t="s">
        <v>1351</v>
      </c>
      <c r="C3071" s="531" t="s">
        <v>1415</v>
      </c>
      <c r="D3071" s="269"/>
      <c r="E3071" s="23"/>
      <c r="F3071" s="23" t="s">
        <v>1416</v>
      </c>
      <c r="G3071" s="350">
        <v>1330</v>
      </c>
      <c r="H3071" s="350">
        <v>1330</v>
      </c>
    </row>
    <row r="3072" spans="1:8">
      <c r="A3072" s="70"/>
      <c r="B3072" s="535"/>
      <c r="C3072" s="531"/>
      <c r="D3072" s="266"/>
      <c r="E3072" s="23"/>
      <c r="F3072" s="46"/>
      <c r="G3072" s="46"/>
      <c r="H3072" s="46"/>
    </row>
    <row r="3073" spans="1:8" ht="33.75">
      <c r="A3073" s="70"/>
      <c r="B3073" s="534" t="s">
        <v>1457</v>
      </c>
      <c r="C3073" s="531"/>
      <c r="D3073" s="266"/>
      <c r="E3073" s="23"/>
      <c r="F3073" s="46"/>
      <c r="G3073" s="46"/>
      <c r="H3073" s="46"/>
    </row>
    <row r="3074" spans="1:8">
      <c r="A3074" s="63">
        <v>4</v>
      </c>
      <c r="B3074" s="390" t="s">
        <v>1351</v>
      </c>
      <c r="C3074" s="531" t="s">
        <v>1415</v>
      </c>
      <c r="D3074" s="269"/>
      <c r="E3074" s="23"/>
      <c r="F3074" s="23" t="s">
        <v>1416</v>
      </c>
      <c r="G3074" s="350">
        <v>1250</v>
      </c>
      <c r="H3074" s="350">
        <v>1250</v>
      </c>
    </row>
    <row r="3075" spans="1:8">
      <c r="A3075" s="70"/>
      <c r="B3075" s="535"/>
      <c r="C3075" s="531"/>
      <c r="D3075" s="266"/>
      <c r="E3075" s="23"/>
      <c r="F3075" s="46"/>
      <c r="G3075" s="46"/>
      <c r="H3075" s="46"/>
    </row>
    <row r="3076" spans="1:8" ht="33.75">
      <c r="A3076" s="70"/>
      <c r="B3076" s="534" t="s">
        <v>1458</v>
      </c>
      <c r="C3076" s="531"/>
      <c r="D3076" s="266"/>
      <c r="E3076" s="23"/>
      <c r="F3076" s="46"/>
      <c r="G3076" s="46"/>
      <c r="H3076" s="46"/>
    </row>
    <row r="3077" spans="1:8">
      <c r="A3077" s="63">
        <v>4</v>
      </c>
      <c r="B3077" s="390" t="s">
        <v>1351</v>
      </c>
      <c r="C3077" s="531" t="s">
        <v>1415</v>
      </c>
      <c r="D3077" s="269"/>
      <c r="E3077" s="23"/>
      <c r="F3077" s="23" t="s">
        <v>1416</v>
      </c>
      <c r="G3077" s="350">
        <v>1250</v>
      </c>
      <c r="H3077" s="350">
        <v>1250</v>
      </c>
    </row>
    <row r="3078" spans="1:8">
      <c r="A3078" s="70"/>
      <c r="B3078" s="535"/>
      <c r="C3078" s="531"/>
      <c r="D3078" s="266"/>
      <c r="E3078" s="23"/>
      <c r="F3078" s="46"/>
      <c r="G3078" s="46"/>
      <c r="H3078" s="46"/>
    </row>
    <row r="3079" spans="1:8" ht="33.75">
      <c r="A3079" s="70"/>
      <c r="B3079" s="534" t="s">
        <v>1459</v>
      </c>
      <c r="C3079" s="531"/>
      <c r="D3079" s="266"/>
      <c r="E3079" s="23"/>
      <c r="F3079" s="46"/>
      <c r="G3079" s="46"/>
      <c r="H3079" s="46"/>
    </row>
    <row r="3080" spans="1:8">
      <c r="A3080" s="63">
        <v>4</v>
      </c>
      <c r="B3080" s="390" t="s">
        <v>1351</v>
      </c>
      <c r="C3080" s="531" t="s">
        <v>1415</v>
      </c>
      <c r="D3080" s="269"/>
      <c r="E3080" s="23"/>
      <c r="F3080" s="23" t="s">
        <v>1416</v>
      </c>
      <c r="G3080" s="350">
        <v>700</v>
      </c>
      <c r="H3080" s="350">
        <v>700</v>
      </c>
    </row>
    <row r="3081" spans="1:8">
      <c r="A3081" s="70"/>
      <c r="B3081" s="535"/>
      <c r="C3081" s="531"/>
      <c r="D3081" s="266"/>
      <c r="E3081" s="23"/>
      <c r="F3081" s="46"/>
      <c r="G3081" s="46"/>
      <c r="H3081" s="46"/>
    </row>
    <row r="3082" spans="1:8" ht="33.75">
      <c r="A3082" s="568"/>
      <c r="B3082" s="564" t="s">
        <v>1460</v>
      </c>
      <c r="C3082" s="565"/>
      <c r="D3082" s="260"/>
      <c r="E3082" s="19"/>
      <c r="F3082" s="46"/>
      <c r="G3082" s="46"/>
      <c r="H3082" s="46"/>
    </row>
    <row r="3083" spans="1:8">
      <c r="A3083" s="63">
        <v>4</v>
      </c>
      <c r="B3083" s="390" t="s">
        <v>1351</v>
      </c>
      <c r="C3083" s="565" t="s">
        <v>1415</v>
      </c>
      <c r="D3083" s="15"/>
      <c r="E3083" s="19"/>
      <c r="F3083" s="23" t="s">
        <v>1416</v>
      </c>
      <c r="G3083" s="350">
        <v>700</v>
      </c>
      <c r="H3083" s="350">
        <v>700</v>
      </c>
    </row>
    <row r="3084" spans="1:8">
      <c r="A3084" s="568"/>
      <c r="B3084" s="562"/>
      <c r="C3084" s="565"/>
      <c r="D3084" s="260"/>
      <c r="E3084" s="19"/>
      <c r="F3084" s="46"/>
      <c r="G3084" s="46"/>
      <c r="H3084" s="46"/>
    </row>
    <row r="3085" spans="1:8" ht="33.75">
      <c r="A3085" s="182"/>
      <c r="B3085" s="540" t="s">
        <v>1461</v>
      </c>
      <c r="C3085" s="541"/>
      <c r="D3085" s="260"/>
      <c r="E3085" s="23"/>
      <c r="F3085" s="46"/>
      <c r="G3085" s="46"/>
      <c r="H3085" s="46"/>
    </row>
    <row r="3086" spans="1:8">
      <c r="A3086" s="63">
        <v>4</v>
      </c>
      <c r="B3086" s="390" t="s">
        <v>1351</v>
      </c>
      <c r="C3086" s="541" t="s">
        <v>1415</v>
      </c>
      <c r="D3086" s="15"/>
      <c r="E3086" s="23"/>
      <c r="F3086" s="23" t="s">
        <v>1416</v>
      </c>
      <c r="G3086" s="350">
        <v>335</v>
      </c>
      <c r="H3086" s="350">
        <v>335</v>
      </c>
    </row>
    <row r="3087" spans="1:8">
      <c r="A3087" s="182"/>
      <c r="B3087" s="542"/>
      <c r="C3087" s="541"/>
      <c r="D3087" s="260"/>
      <c r="E3087" s="23"/>
      <c r="F3087" s="46"/>
      <c r="G3087" s="46"/>
      <c r="H3087" s="46"/>
    </row>
    <row r="3088" spans="1:8" ht="33.75">
      <c r="A3088" s="70"/>
      <c r="B3088" s="534" t="s">
        <v>1462</v>
      </c>
      <c r="C3088" s="531"/>
      <c r="D3088" s="266"/>
      <c r="E3088" s="23"/>
      <c r="F3088" s="46"/>
      <c r="G3088" s="46"/>
      <c r="H3088" s="46"/>
    </row>
    <row r="3089" spans="1:8">
      <c r="A3089" s="63">
        <v>4</v>
      </c>
      <c r="B3089" s="390" t="s">
        <v>1351</v>
      </c>
      <c r="C3089" s="531" t="s">
        <v>1415</v>
      </c>
      <c r="D3089" s="269"/>
      <c r="E3089" s="23"/>
      <c r="F3089" s="23" t="s">
        <v>1416</v>
      </c>
      <c r="G3089" s="350">
        <v>1280</v>
      </c>
      <c r="H3089" s="350">
        <v>1280</v>
      </c>
    </row>
    <row r="3090" spans="1:8">
      <c r="A3090" s="280"/>
      <c r="B3090" s="535"/>
      <c r="C3090" s="531"/>
      <c r="D3090" s="266"/>
      <c r="E3090" s="23"/>
      <c r="F3090" s="46"/>
      <c r="G3090" s="46"/>
      <c r="H3090" s="46"/>
    </row>
    <row r="3091" spans="1:8" ht="33.75">
      <c r="A3091" s="280"/>
      <c r="B3091" s="534" t="s">
        <v>1463</v>
      </c>
      <c r="C3091" s="531"/>
      <c r="D3091" s="266"/>
      <c r="E3091" s="23"/>
      <c r="F3091" s="46"/>
      <c r="G3091" s="46"/>
      <c r="H3091" s="46"/>
    </row>
    <row r="3092" spans="1:8">
      <c r="A3092" s="63">
        <v>4</v>
      </c>
      <c r="B3092" s="390" t="s">
        <v>1351</v>
      </c>
      <c r="C3092" s="531" t="s">
        <v>1415</v>
      </c>
      <c r="D3092" s="269"/>
      <c r="E3092" s="23"/>
      <c r="F3092" s="23" t="s">
        <v>1416</v>
      </c>
      <c r="G3092" s="350">
        <v>1360</v>
      </c>
      <c r="H3092" s="350">
        <v>1360</v>
      </c>
    </row>
    <row r="3093" spans="1:8">
      <c r="A3093" s="560"/>
      <c r="B3093" s="535"/>
      <c r="C3093" s="531"/>
      <c r="D3093" s="266"/>
      <c r="E3093" s="23"/>
      <c r="F3093" s="46"/>
      <c r="G3093" s="46"/>
      <c r="H3093" s="46"/>
    </row>
    <row r="3094" spans="1:8" ht="33.75">
      <c r="A3094" s="560"/>
      <c r="B3094" s="534" t="s">
        <v>1464</v>
      </c>
      <c r="C3094" s="531"/>
      <c r="D3094" s="266"/>
      <c r="E3094" s="23"/>
      <c r="F3094" s="46"/>
      <c r="G3094" s="46"/>
      <c r="H3094" s="46"/>
    </row>
    <row r="3095" spans="1:8">
      <c r="A3095" s="63">
        <v>4</v>
      </c>
      <c r="B3095" s="390" t="s">
        <v>1351</v>
      </c>
      <c r="C3095" s="531" t="s">
        <v>1415</v>
      </c>
      <c r="D3095" s="269"/>
      <c r="E3095" s="23"/>
      <c r="F3095" s="23" t="s">
        <v>1416</v>
      </c>
      <c r="G3095" s="350">
        <v>1280</v>
      </c>
      <c r="H3095" s="350">
        <v>1280</v>
      </c>
    </row>
    <row r="3096" spans="1:8">
      <c r="A3096" s="561"/>
      <c r="B3096" s="535"/>
      <c r="C3096" s="531"/>
      <c r="D3096" s="266"/>
      <c r="E3096" s="23"/>
      <c r="F3096" s="46"/>
      <c r="G3096" s="46"/>
      <c r="H3096" s="46"/>
    </row>
    <row r="3097" spans="1:8" ht="67.5">
      <c r="A3097" s="561"/>
      <c r="B3097" s="534" t="s">
        <v>1465</v>
      </c>
      <c r="C3097" s="531"/>
      <c r="D3097" s="266"/>
      <c r="E3097" s="23"/>
      <c r="F3097" s="46"/>
      <c r="G3097" s="46"/>
      <c r="H3097" s="46"/>
    </row>
    <row r="3098" spans="1:8">
      <c r="A3098" s="63">
        <v>4</v>
      </c>
      <c r="B3098" s="390" t="s">
        <v>1351</v>
      </c>
      <c r="C3098" s="531" t="s">
        <v>1431</v>
      </c>
      <c r="D3098" s="269"/>
      <c r="E3098" s="23"/>
      <c r="F3098" s="23" t="s">
        <v>1416</v>
      </c>
      <c r="G3098" s="350">
        <v>1550</v>
      </c>
      <c r="H3098" s="350">
        <v>1550</v>
      </c>
    </row>
    <row r="3099" spans="1:8">
      <c r="A3099" s="561"/>
      <c r="B3099" s="535"/>
      <c r="C3099" s="531"/>
      <c r="D3099" s="266"/>
      <c r="E3099" s="23"/>
      <c r="F3099" s="46"/>
      <c r="G3099" s="46"/>
      <c r="H3099" s="46"/>
    </row>
    <row r="3100" spans="1:8" ht="23.25">
      <c r="A3100" s="568"/>
      <c r="B3100" s="556" t="s">
        <v>1466</v>
      </c>
      <c r="C3100" s="531"/>
      <c r="D3100" s="266"/>
      <c r="E3100" s="23"/>
      <c r="F3100" s="46"/>
      <c r="G3100" s="46"/>
      <c r="H3100" s="46"/>
    </row>
    <row r="3101" spans="1:8">
      <c r="A3101" s="63">
        <v>4</v>
      </c>
      <c r="B3101" s="390" t="s">
        <v>1351</v>
      </c>
      <c r="C3101" s="531" t="s">
        <v>1434</v>
      </c>
      <c r="D3101" s="269"/>
      <c r="E3101" s="23"/>
      <c r="F3101" s="23" t="s">
        <v>1416</v>
      </c>
      <c r="G3101" s="350">
        <v>1030</v>
      </c>
      <c r="H3101" s="350">
        <v>1030</v>
      </c>
    </row>
    <row r="3102" spans="1:8">
      <c r="A3102" s="561"/>
      <c r="B3102" s="352"/>
      <c r="C3102" s="531"/>
      <c r="D3102" s="266"/>
      <c r="E3102" s="23"/>
      <c r="F3102" s="46"/>
      <c r="G3102" s="46"/>
      <c r="H3102" s="46"/>
    </row>
    <row r="3103" spans="1:8" ht="23.25">
      <c r="A3103" s="331"/>
      <c r="B3103" s="556" t="s">
        <v>1467</v>
      </c>
      <c r="C3103" s="352"/>
      <c r="D3103" s="266"/>
      <c r="E3103" s="23"/>
      <c r="F3103" s="46"/>
      <c r="G3103" s="46"/>
      <c r="H3103" s="46"/>
    </row>
    <row r="3104" spans="1:8">
      <c r="A3104" s="63">
        <v>4</v>
      </c>
      <c r="B3104" s="390" t="s">
        <v>1351</v>
      </c>
      <c r="C3104" s="352" t="s">
        <v>1434</v>
      </c>
      <c r="D3104" s="269"/>
      <c r="E3104" s="23"/>
      <c r="F3104" s="23" t="s">
        <v>1416</v>
      </c>
      <c r="G3104" s="350">
        <v>980</v>
      </c>
      <c r="H3104" s="350">
        <v>980</v>
      </c>
    </row>
    <row r="3105" spans="1:8">
      <c r="A3105" s="560"/>
      <c r="B3105" s="407"/>
      <c r="C3105" s="294"/>
      <c r="D3105" s="266"/>
      <c r="E3105" s="23"/>
      <c r="F3105" s="46"/>
      <c r="G3105" s="46"/>
      <c r="H3105" s="46"/>
    </row>
    <row r="3106" spans="1:8">
      <c r="A3106" s="568">
        <v>242</v>
      </c>
      <c r="B3106" s="553" t="s">
        <v>1468</v>
      </c>
      <c r="D3106" s="269" t="s">
        <v>473</v>
      </c>
      <c r="E3106" s="23">
        <v>10</v>
      </c>
      <c r="F3106" s="46"/>
      <c r="G3106" s="46"/>
      <c r="H3106" s="46"/>
    </row>
    <row r="3107" spans="1:8" ht="45">
      <c r="A3107" s="568"/>
      <c r="B3107" s="569" t="s">
        <v>1469</v>
      </c>
      <c r="C3107" s="552"/>
      <c r="D3107" s="266"/>
      <c r="E3107" s="23"/>
      <c r="F3107" s="46"/>
      <c r="G3107" s="46"/>
      <c r="H3107" s="46"/>
    </row>
    <row r="3108" spans="1:8" ht="33.75">
      <c r="A3108" s="63">
        <v>6</v>
      </c>
      <c r="B3108" s="390" t="s">
        <v>978</v>
      </c>
      <c r="C3108" s="417" t="s">
        <v>979</v>
      </c>
      <c r="D3108" s="392" t="s">
        <v>986</v>
      </c>
      <c r="E3108" s="393">
        <v>1</v>
      </c>
      <c r="F3108" s="394" t="s">
        <v>1470</v>
      </c>
      <c r="G3108" s="395">
        <v>6</v>
      </c>
      <c r="H3108" s="395">
        <f>SUM(G3108*1.2)</f>
        <v>7.1999999999999993</v>
      </c>
    </row>
    <row r="3109" spans="1:8">
      <c r="A3109" s="568"/>
      <c r="B3109" s="553"/>
      <c r="C3109" s="552"/>
      <c r="D3109" s="260"/>
      <c r="E3109" s="23"/>
      <c r="F3109" s="46"/>
      <c r="G3109" s="46"/>
      <c r="H3109" s="46"/>
    </row>
    <row r="3110" spans="1:8">
      <c r="A3110" s="70">
        <v>243</v>
      </c>
      <c r="B3110" s="550" t="s">
        <v>1471</v>
      </c>
      <c r="C3110" s="61"/>
      <c r="D3110" s="269" t="s">
        <v>473</v>
      </c>
      <c r="E3110" s="23">
        <v>10</v>
      </c>
      <c r="F3110" s="46"/>
      <c r="G3110" s="46"/>
      <c r="H3110" s="46"/>
    </row>
    <row r="3111" spans="1:8" ht="45.75" thickBot="1">
      <c r="A3111" s="70"/>
      <c r="B3111" s="570" t="s">
        <v>1472</v>
      </c>
      <c r="C3111" s="571"/>
      <c r="D3111" s="572"/>
      <c r="E3111" s="573"/>
      <c r="F3111" s="574"/>
      <c r="G3111" s="574"/>
      <c r="H3111" s="574"/>
    </row>
    <row r="3112" spans="1:8">
      <c r="A3112" s="63">
        <v>4</v>
      </c>
      <c r="B3112" s="390" t="s">
        <v>1351</v>
      </c>
      <c r="C3112" s="119" t="s">
        <v>1415</v>
      </c>
      <c r="D3112" s="269" t="s">
        <v>473</v>
      </c>
      <c r="E3112" s="23">
        <v>10</v>
      </c>
      <c r="F3112" s="23" t="s">
        <v>1416</v>
      </c>
      <c r="G3112" s="350">
        <v>180</v>
      </c>
      <c r="H3112" s="350">
        <v>180</v>
      </c>
    </row>
    <row r="3113" spans="1:8">
      <c r="A3113" s="575"/>
      <c r="B3113" s="575"/>
      <c r="C3113" s="576"/>
      <c r="D3113" s="183"/>
      <c r="E3113" s="577"/>
      <c r="F3113" s="578"/>
      <c r="G3113" s="578"/>
      <c r="H3113" s="578"/>
    </row>
    <row r="3114" spans="1:8">
      <c r="A3114" s="575"/>
      <c r="B3114" s="575"/>
      <c r="C3114" s="576"/>
      <c r="D3114" s="183"/>
      <c r="E3114" s="577"/>
      <c r="F3114" s="578"/>
      <c r="G3114" s="578"/>
      <c r="H3114" s="578"/>
    </row>
    <row r="3115" spans="1:8">
      <c r="A3115" s="575"/>
      <c r="B3115" s="579"/>
      <c r="C3115" s="576"/>
      <c r="D3115" s="183"/>
      <c r="E3115" s="577"/>
      <c r="F3115" s="578"/>
      <c r="G3115" s="578"/>
      <c r="H3115" s="578"/>
    </row>
    <row r="3116" spans="1:8">
      <c r="A3116" s="580"/>
      <c r="B3116" s="575"/>
      <c r="C3116" s="576"/>
      <c r="D3116" s="183"/>
      <c r="E3116" s="577"/>
      <c r="F3116" s="578"/>
      <c r="G3116" s="578"/>
      <c r="H3116" s="578"/>
    </row>
    <row r="3117" spans="1:8">
      <c r="A3117" s="580"/>
      <c r="B3117" s="575"/>
      <c r="C3117" s="576"/>
      <c r="D3117" s="183"/>
      <c r="E3117" s="577"/>
      <c r="F3117" s="578"/>
      <c r="G3117" s="578"/>
      <c r="H3117" s="578"/>
    </row>
    <row r="3118" spans="1:8">
      <c r="A3118" s="580"/>
      <c r="B3118" s="575"/>
      <c r="C3118" s="576"/>
      <c r="D3118" s="183"/>
      <c r="E3118" s="577"/>
      <c r="F3118" s="578"/>
      <c r="G3118" s="578"/>
      <c r="H3118" s="578"/>
    </row>
    <row r="3119" spans="1:8">
      <c r="A3119" s="580"/>
      <c r="B3119" s="575"/>
      <c r="C3119" s="576"/>
      <c r="D3119" s="183"/>
      <c r="E3119" s="577"/>
      <c r="F3119" s="578"/>
      <c r="G3119" s="578"/>
      <c r="H3119" s="578"/>
    </row>
    <row r="3120" spans="1:8">
      <c r="A3120" s="580"/>
      <c r="B3120" s="575"/>
      <c r="C3120" s="576"/>
      <c r="D3120" s="183"/>
      <c r="E3120" s="577"/>
      <c r="F3120" s="578"/>
      <c r="G3120" s="578"/>
      <c r="H3120" s="578"/>
    </row>
    <row r="3121" spans="1:8">
      <c r="A3121" s="581"/>
      <c r="B3121" s="582"/>
      <c r="C3121" s="576"/>
      <c r="D3121" s="183"/>
      <c r="E3121" s="577"/>
      <c r="F3121" s="578"/>
      <c r="G3121" s="578"/>
      <c r="H3121" s="578"/>
    </row>
    <row r="3122" spans="1:8">
      <c r="A3122" s="583"/>
      <c r="B3122" s="584"/>
      <c r="C3122" s="576"/>
      <c r="D3122" s="183"/>
      <c r="E3122" s="577"/>
      <c r="F3122" s="578"/>
      <c r="G3122" s="578"/>
      <c r="H3122" s="578"/>
    </row>
    <row r="3123" spans="1:8">
      <c r="A3123" s="583"/>
      <c r="B3123" s="584"/>
      <c r="C3123" s="576"/>
      <c r="D3123" s="183"/>
      <c r="E3123" s="577"/>
      <c r="F3123" s="578"/>
      <c r="G3123" s="578"/>
      <c r="H3123" s="578"/>
    </row>
    <row r="3124" spans="1:8">
      <c r="A3124" s="585"/>
      <c r="B3124" s="586"/>
      <c r="C3124" s="576"/>
      <c r="D3124" s="183"/>
      <c r="E3124" s="577"/>
      <c r="F3124" s="578"/>
      <c r="G3124" s="578"/>
      <c r="H3124" s="578"/>
    </row>
    <row r="3125" spans="1:8">
      <c r="A3125" s="585"/>
      <c r="B3125" s="586"/>
      <c r="C3125" s="576"/>
      <c r="D3125" s="183"/>
      <c r="E3125" s="577"/>
      <c r="F3125" s="578"/>
      <c r="G3125" s="578"/>
      <c r="H3125" s="578"/>
    </row>
    <row r="3126" spans="1:8">
      <c r="A3126" s="585"/>
      <c r="B3126" s="587"/>
      <c r="C3126" s="576"/>
      <c r="D3126" s="183"/>
      <c r="E3126" s="577"/>
      <c r="F3126" s="578"/>
      <c r="G3126" s="578"/>
      <c r="H3126" s="578"/>
    </row>
    <row r="3127" spans="1:8">
      <c r="A3127" s="585"/>
      <c r="B3127" s="588"/>
      <c r="C3127" s="576"/>
      <c r="D3127" s="183"/>
      <c r="E3127" s="577"/>
      <c r="F3127" s="578"/>
      <c r="G3127" s="578"/>
      <c r="H3127" s="578"/>
    </row>
    <row r="3128" spans="1:8">
      <c r="A3128" s="585"/>
      <c r="B3128" s="586"/>
      <c r="C3128" s="576"/>
      <c r="D3128" s="183"/>
      <c r="E3128" s="577"/>
      <c r="F3128" s="578"/>
      <c r="G3128" s="578"/>
      <c r="H3128" s="578"/>
    </row>
    <row r="3129" spans="1:8">
      <c r="A3129" s="589"/>
      <c r="B3129" s="586"/>
      <c r="C3129" s="576"/>
      <c r="D3129" s="183"/>
      <c r="E3129" s="577"/>
      <c r="F3129" s="578"/>
      <c r="G3129" s="578"/>
      <c r="H3129" s="578"/>
    </row>
    <row r="3130" spans="1:8">
      <c r="A3130" s="589"/>
      <c r="B3130" s="586"/>
      <c r="C3130" s="576"/>
      <c r="D3130" s="183"/>
      <c r="E3130" s="577"/>
      <c r="F3130" s="578"/>
      <c r="G3130" s="578"/>
      <c r="H3130" s="578"/>
    </row>
    <row r="3131" spans="1:8">
      <c r="A3131" s="585"/>
      <c r="B3131" s="587"/>
      <c r="C3131" s="576"/>
      <c r="D3131" s="183"/>
      <c r="E3131" s="577"/>
      <c r="F3131" s="578"/>
      <c r="G3131" s="578"/>
      <c r="H3131" s="578"/>
    </row>
    <row r="3132" spans="1:8">
      <c r="A3132" s="585"/>
      <c r="B3132" s="588"/>
      <c r="C3132" s="576"/>
      <c r="D3132" s="183"/>
      <c r="E3132" s="577"/>
      <c r="F3132" s="578"/>
      <c r="G3132" s="578"/>
      <c r="H3132" s="578"/>
    </row>
    <row r="3133" spans="1:8">
      <c r="A3133" s="589"/>
      <c r="B3133" s="588"/>
      <c r="C3133" s="576"/>
      <c r="D3133" s="183"/>
      <c r="E3133" s="577"/>
      <c r="F3133" s="578"/>
      <c r="G3133" s="578"/>
      <c r="H3133" s="578"/>
    </row>
    <row r="3134" spans="1:8">
      <c r="A3134" s="585"/>
      <c r="B3134" s="587"/>
      <c r="C3134" s="576"/>
      <c r="D3134" s="183"/>
      <c r="E3134" s="577"/>
      <c r="F3134" s="578"/>
      <c r="G3134" s="578"/>
      <c r="H3134" s="578"/>
    </row>
    <row r="3135" spans="1:8">
      <c r="A3135" s="589"/>
      <c r="B3135" s="588"/>
      <c r="C3135" s="576"/>
      <c r="D3135" s="183"/>
      <c r="E3135" s="577"/>
      <c r="F3135" s="578"/>
      <c r="G3135" s="578"/>
      <c r="H3135" s="578"/>
    </row>
    <row r="3136" spans="1:8">
      <c r="A3136" s="585"/>
      <c r="B3136" s="587"/>
      <c r="C3136" s="576"/>
      <c r="D3136" s="183"/>
      <c r="E3136" s="577"/>
      <c r="F3136" s="578"/>
      <c r="G3136" s="578"/>
      <c r="H3136" s="578"/>
    </row>
    <row r="3137" spans="1:8">
      <c r="A3137" s="585"/>
      <c r="B3137" s="588"/>
      <c r="C3137" s="576"/>
      <c r="D3137" s="183"/>
      <c r="E3137" s="577"/>
      <c r="F3137" s="578"/>
      <c r="G3137" s="578"/>
      <c r="H3137" s="578"/>
    </row>
    <row r="3138" spans="1:8">
      <c r="A3138" s="583"/>
      <c r="B3138" s="587"/>
      <c r="C3138" s="576"/>
      <c r="D3138" s="183"/>
      <c r="E3138" s="577"/>
      <c r="F3138" s="578"/>
      <c r="G3138" s="578"/>
      <c r="H3138" s="578"/>
    </row>
    <row r="3139" spans="1:8">
      <c r="A3139" s="583"/>
      <c r="B3139" s="590"/>
      <c r="C3139" s="576"/>
      <c r="D3139" s="183"/>
      <c r="E3139" s="577"/>
      <c r="F3139" s="578"/>
      <c r="G3139" s="578"/>
      <c r="H3139" s="578"/>
    </row>
    <row r="3140" spans="1:8">
      <c r="A3140" s="585"/>
      <c r="B3140" s="591"/>
      <c r="C3140" s="576"/>
      <c r="D3140" s="183"/>
      <c r="E3140" s="577"/>
      <c r="F3140" s="578"/>
      <c r="G3140" s="578"/>
      <c r="H3140" s="578"/>
    </row>
    <row r="3141" spans="1:8">
      <c r="A3141" s="583"/>
      <c r="B3141" s="590"/>
      <c r="C3141" s="576"/>
      <c r="D3141" s="183"/>
      <c r="E3141" s="577"/>
      <c r="F3141" s="578"/>
      <c r="G3141" s="578"/>
      <c r="H3141" s="578"/>
    </row>
    <row r="3142" spans="1:8">
      <c r="A3142" s="592"/>
      <c r="B3142" s="584"/>
      <c r="C3142" s="576"/>
      <c r="D3142" s="183"/>
      <c r="E3142" s="577"/>
      <c r="F3142" s="578"/>
      <c r="G3142" s="578"/>
      <c r="H3142" s="578"/>
    </row>
    <row r="3143" spans="1:8">
      <c r="A3143" s="583"/>
      <c r="B3143" s="584"/>
      <c r="C3143" s="576"/>
      <c r="D3143" s="183"/>
      <c r="E3143" s="577"/>
      <c r="F3143" s="578"/>
      <c r="G3143" s="578"/>
      <c r="H3143" s="578"/>
    </row>
    <row r="3144" spans="1:8">
      <c r="A3144" s="585"/>
      <c r="B3144" s="588"/>
      <c r="C3144" s="576"/>
      <c r="D3144" s="183"/>
      <c r="E3144" s="577"/>
      <c r="F3144" s="578"/>
      <c r="G3144" s="578"/>
      <c r="H3144" s="578"/>
    </row>
    <row r="3145" spans="1:8">
      <c r="A3145" s="585"/>
      <c r="B3145" s="588"/>
      <c r="C3145" s="576"/>
      <c r="D3145" s="183"/>
      <c r="E3145" s="577"/>
      <c r="F3145" s="578"/>
      <c r="G3145" s="578"/>
      <c r="H3145" s="578"/>
    </row>
    <row r="3146" spans="1:8">
      <c r="A3146" s="585"/>
      <c r="B3146" s="584"/>
      <c r="C3146" s="576"/>
      <c r="D3146" s="183"/>
      <c r="E3146" s="577"/>
      <c r="F3146" s="578"/>
      <c r="G3146" s="578"/>
      <c r="H3146" s="578"/>
    </row>
    <row r="3147" spans="1:8">
      <c r="A3147" s="585"/>
      <c r="B3147" s="586"/>
      <c r="C3147" s="576"/>
      <c r="D3147" s="183"/>
      <c r="E3147" s="577"/>
      <c r="F3147" s="578"/>
      <c r="G3147" s="578"/>
      <c r="H3147" s="578"/>
    </row>
    <row r="3148" spans="1:8">
      <c r="A3148" s="585"/>
      <c r="B3148" s="586"/>
      <c r="C3148" s="576"/>
      <c r="D3148" s="183"/>
      <c r="E3148" s="577"/>
      <c r="F3148" s="578"/>
      <c r="G3148" s="578"/>
      <c r="H3148" s="578"/>
    </row>
    <row r="3149" spans="1:8">
      <c r="A3149" s="585"/>
      <c r="B3149" s="584"/>
      <c r="C3149" s="576"/>
      <c r="D3149" s="183"/>
      <c r="E3149" s="577"/>
      <c r="F3149" s="578"/>
      <c r="G3149" s="578"/>
      <c r="H3149" s="578"/>
    </row>
    <row r="3150" spans="1:8">
      <c r="A3150" s="585"/>
      <c r="B3150" s="586"/>
      <c r="C3150" s="576"/>
      <c r="D3150" s="183"/>
      <c r="E3150" s="577"/>
      <c r="F3150" s="578"/>
      <c r="G3150" s="578"/>
      <c r="H3150" s="578"/>
    </row>
    <row r="3151" spans="1:8">
      <c r="A3151" s="585"/>
      <c r="B3151" s="586"/>
      <c r="C3151" s="576"/>
      <c r="D3151" s="183"/>
      <c r="E3151" s="577"/>
      <c r="F3151" s="578"/>
      <c r="G3151" s="578"/>
      <c r="H3151" s="578"/>
    </row>
    <row r="3152" spans="1:8">
      <c r="A3152" s="585"/>
      <c r="B3152" s="584"/>
      <c r="C3152" s="576"/>
      <c r="D3152" s="183"/>
      <c r="E3152" s="577"/>
      <c r="F3152" s="578"/>
      <c r="G3152" s="578"/>
      <c r="H3152" s="578"/>
    </row>
    <row r="3153" spans="1:8">
      <c r="A3153" s="585"/>
      <c r="B3153" s="588"/>
      <c r="C3153" s="576"/>
      <c r="D3153" s="183"/>
      <c r="E3153" s="577"/>
      <c r="F3153" s="578"/>
      <c r="G3153" s="578"/>
      <c r="H3153" s="578"/>
    </row>
    <row r="3154" spans="1:8">
      <c r="A3154" s="585"/>
      <c r="B3154" s="588"/>
      <c r="C3154" s="576"/>
      <c r="D3154" s="183"/>
      <c r="E3154" s="577"/>
      <c r="F3154" s="578"/>
      <c r="G3154" s="578"/>
      <c r="H3154" s="578"/>
    </row>
    <row r="3155" spans="1:8">
      <c r="A3155" s="585"/>
      <c r="B3155" s="588"/>
      <c r="C3155" s="576"/>
      <c r="D3155" s="183"/>
      <c r="E3155" s="577"/>
      <c r="F3155" s="578"/>
      <c r="G3155" s="578"/>
      <c r="H3155" s="578"/>
    </row>
    <row r="3156" spans="1:8">
      <c r="A3156" s="585"/>
      <c r="B3156" s="588"/>
      <c r="C3156" s="576"/>
      <c r="D3156" s="183"/>
      <c r="E3156" s="577"/>
      <c r="F3156" s="578"/>
      <c r="G3156" s="578"/>
      <c r="H3156" s="578"/>
    </row>
    <row r="3157" spans="1:8">
      <c r="A3157" s="585"/>
      <c r="B3157" s="588"/>
      <c r="C3157" s="576"/>
      <c r="D3157" s="183"/>
      <c r="E3157" s="577"/>
      <c r="F3157" s="578"/>
      <c r="G3157" s="578"/>
      <c r="H3157" s="578"/>
    </row>
    <row r="3158" spans="1:8">
      <c r="A3158" s="585"/>
      <c r="B3158" s="588"/>
      <c r="C3158" s="576"/>
      <c r="D3158" s="183"/>
      <c r="E3158" s="577"/>
      <c r="F3158" s="578"/>
      <c r="G3158" s="578"/>
      <c r="H3158" s="578"/>
    </row>
    <row r="3159" spans="1:8">
      <c r="A3159" s="585"/>
      <c r="B3159" s="584"/>
      <c r="C3159" s="576"/>
      <c r="D3159" s="183"/>
      <c r="E3159" s="577"/>
      <c r="F3159" s="578"/>
      <c r="G3159" s="578"/>
      <c r="H3159" s="578"/>
    </row>
    <row r="3160" spans="1:8">
      <c r="A3160" s="585"/>
      <c r="B3160" s="588"/>
      <c r="C3160" s="576"/>
      <c r="D3160" s="183"/>
      <c r="E3160" s="577"/>
      <c r="F3160" s="578"/>
      <c r="G3160" s="578"/>
      <c r="H3160" s="578"/>
    </row>
    <row r="3161" spans="1:8">
      <c r="A3161" s="585"/>
      <c r="B3161" s="588"/>
      <c r="C3161" s="576"/>
      <c r="D3161" s="183"/>
      <c r="E3161" s="577"/>
      <c r="F3161" s="578"/>
      <c r="G3161" s="578"/>
      <c r="H3161" s="578"/>
    </row>
    <row r="3162" spans="1:8">
      <c r="A3162" s="585"/>
      <c r="B3162" s="584"/>
      <c r="C3162" s="576"/>
      <c r="D3162" s="183"/>
      <c r="E3162" s="577"/>
      <c r="F3162" s="578"/>
      <c r="G3162" s="578"/>
      <c r="H3162" s="578"/>
    </row>
    <row r="3163" spans="1:8">
      <c r="A3163" s="585"/>
      <c r="B3163" s="586"/>
      <c r="C3163" s="576"/>
      <c r="D3163" s="183"/>
      <c r="E3163" s="577"/>
      <c r="F3163" s="578"/>
      <c r="G3163" s="578"/>
      <c r="H3163" s="578"/>
    </row>
    <row r="3164" spans="1:8">
      <c r="A3164" s="585"/>
      <c r="B3164" s="586"/>
      <c r="C3164" s="576"/>
      <c r="D3164" s="183"/>
      <c r="E3164" s="577"/>
      <c r="F3164" s="578"/>
      <c r="G3164" s="578"/>
      <c r="H3164" s="578"/>
    </row>
    <row r="3165" spans="1:8">
      <c r="A3165" s="585"/>
      <c r="B3165" s="584"/>
      <c r="C3165" s="576"/>
      <c r="D3165" s="183"/>
      <c r="E3165" s="577"/>
      <c r="F3165" s="578"/>
      <c r="G3165" s="578"/>
      <c r="H3165" s="578"/>
    </row>
    <row r="3166" spans="1:8">
      <c r="A3166" s="583"/>
      <c r="B3166" s="586"/>
      <c r="C3166" s="576"/>
      <c r="D3166" s="183"/>
      <c r="E3166" s="577"/>
      <c r="F3166" s="578"/>
      <c r="G3166" s="578"/>
      <c r="H3166" s="578"/>
    </row>
    <row r="3167" spans="1:8">
      <c r="A3167" s="583"/>
      <c r="B3167" s="588"/>
      <c r="C3167" s="576"/>
      <c r="D3167" s="183"/>
      <c r="E3167" s="577"/>
      <c r="F3167" s="578"/>
      <c r="G3167" s="578"/>
      <c r="H3167" s="578"/>
    </row>
    <row r="3168" spans="1:8">
      <c r="A3168" s="583"/>
      <c r="B3168" s="586"/>
      <c r="C3168" s="576"/>
      <c r="D3168" s="183"/>
      <c r="E3168" s="577"/>
      <c r="F3168" s="578"/>
      <c r="G3168" s="578"/>
      <c r="H3168" s="578"/>
    </row>
    <row r="3169" spans="1:8">
      <c r="A3169" s="583"/>
      <c r="B3169" s="588"/>
      <c r="C3169" s="576"/>
      <c r="D3169" s="183"/>
      <c r="E3169" s="577"/>
      <c r="F3169" s="578"/>
      <c r="G3169" s="578"/>
      <c r="H3169" s="578"/>
    </row>
    <row r="3170" spans="1:8">
      <c r="A3170" s="585"/>
      <c r="B3170" s="586"/>
      <c r="C3170" s="576"/>
      <c r="D3170" s="183"/>
      <c r="E3170" s="577"/>
      <c r="F3170" s="578"/>
      <c r="G3170" s="578"/>
      <c r="H3170" s="578"/>
    </row>
    <row r="3171" spans="1:8">
      <c r="A3171" s="585"/>
      <c r="B3171" s="588"/>
      <c r="C3171" s="576"/>
      <c r="D3171" s="183"/>
      <c r="E3171" s="577"/>
      <c r="F3171" s="578"/>
      <c r="G3171" s="578"/>
      <c r="H3171" s="578"/>
    </row>
    <row r="3172" spans="1:8">
      <c r="A3172" s="585"/>
      <c r="B3172" s="586"/>
      <c r="C3172" s="576"/>
      <c r="D3172" s="183"/>
      <c r="E3172" s="577"/>
      <c r="F3172" s="578"/>
      <c r="G3172" s="578"/>
      <c r="H3172" s="578"/>
    </row>
    <row r="3173" spans="1:8">
      <c r="A3173" s="585"/>
      <c r="B3173" s="588"/>
      <c r="C3173" s="576"/>
      <c r="D3173" s="183"/>
      <c r="E3173" s="577"/>
      <c r="F3173" s="578"/>
      <c r="G3173" s="578"/>
      <c r="H3173" s="578"/>
    </row>
    <row r="3174" spans="1:8">
      <c r="A3174" s="585"/>
      <c r="B3174" s="584"/>
      <c r="C3174" s="576"/>
      <c r="D3174" s="183"/>
      <c r="E3174" s="577"/>
      <c r="F3174" s="578"/>
      <c r="G3174" s="578"/>
      <c r="H3174" s="578"/>
    </row>
    <row r="3175" spans="1:8">
      <c r="A3175" s="583"/>
      <c r="B3175" s="588"/>
      <c r="C3175" s="576"/>
      <c r="D3175" s="183"/>
      <c r="E3175" s="577"/>
      <c r="F3175" s="578"/>
      <c r="G3175" s="578"/>
      <c r="H3175" s="578"/>
    </row>
    <row r="3176" spans="1:8">
      <c r="A3176" s="583"/>
      <c r="B3176" s="588"/>
      <c r="C3176" s="576"/>
      <c r="D3176" s="183"/>
      <c r="E3176" s="577"/>
      <c r="F3176" s="578"/>
      <c r="G3176" s="578"/>
      <c r="H3176" s="578"/>
    </row>
    <row r="3177" spans="1:8">
      <c r="A3177" s="583"/>
      <c r="B3177" s="588"/>
      <c r="C3177" s="576"/>
      <c r="D3177" s="183"/>
      <c r="E3177" s="577"/>
      <c r="F3177" s="578"/>
      <c r="G3177" s="578"/>
      <c r="H3177" s="578"/>
    </row>
    <row r="3178" spans="1:8">
      <c r="A3178" s="583"/>
      <c r="B3178" s="588"/>
      <c r="C3178" s="576"/>
      <c r="D3178" s="183"/>
      <c r="E3178" s="577"/>
      <c r="F3178" s="578"/>
      <c r="G3178" s="578"/>
      <c r="H3178" s="578"/>
    </row>
    <row r="3179" spans="1:8">
      <c r="A3179" s="585"/>
      <c r="B3179" s="584"/>
      <c r="C3179" s="576"/>
      <c r="D3179" s="183"/>
      <c r="E3179" s="577"/>
      <c r="F3179" s="578"/>
      <c r="G3179" s="578"/>
      <c r="H3179" s="578"/>
    </row>
    <row r="3180" spans="1:8">
      <c r="A3180" s="585"/>
      <c r="B3180" s="588"/>
      <c r="C3180" s="576"/>
      <c r="D3180" s="183"/>
      <c r="E3180" s="577"/>
      <c r="F3180" s="578"/>
      <c r="G3180" s="578"/>
      <c r="H3180" s="578"/>
    </row>
    <row r="3181" spans="1:8">
      <c r="A3181" s="585"/>
      <c r="B3181" s="588"/>
      <c r="C3181" s="576"/>
      <c r="D3181" s="183"/>
      <c r="E3181" s="577"/>
      <c r="F3181" s="578"/>
      <c r="G3181" s="578"/>
      <c r="H3181" s="578"/>
    </row>
    <row r="3182" spans="1:8">
      <c r="A3182" s="585"/>
      <c r="B3182" s="588"/>
      <c r="C3182" s="576"/>
      <c r="D3182" s="183"/>
      <c r="E3182" s="577"/>
      <c r="F3182" s="578"/>
      <c r="G3182" s="578"/>
      <c r="H3182" s="578"/>
    </row>
    <row r="3183" spans="1:8">
      <c r="A3183" s="585"/>
      <c r="B3183" s="588"/>
      <c r="C3183" s="576"/>
      <c r="D3183" s="183"/>
      <c r="E3183" s="577"/>
      <c r="F3183" s="578"/>
      <c r="G3183" s="578"/>
      <c r="H3183" s="578"/>
    </row>
    <row r="3184" spans="1:8">
      <c r="A3184" s="583"/>
      <c r="B3184" s="593"/>
      <c r="C3184" s="576"/>
      <c r="D3184" s="183"/>
      <c r="E3184" s="577"/>
      <c r="F3184" s="578"/>
      <c r="G3184" s="578"/>
      <c r="H3184" s="578"/>
    </row>
    <row r="3185" spans="1:8">
      <c r="A3185" s="583"/>
      <c r="B3185" s="584"/>
      <c r="C3185" s="576"/>
      <c r="D3185" s="183"/>
      <c r="E3185" s="577"/>
      <c r="F3185" s="578"/>
      <c r="G3185" s="578"/>
      <c r="H3185" s="578"/>
    </row>
    <row r="3186" spans="1:8">
      <c r="A3186" s="585"/>
      <c r="B3186" s="586"/>
      <c r="C3186" s="576"/>
      <c r="D3186" s="183"/>
      <c r="E3186" s="577"/>
      <c r="F3186" s="578"/>
      <c r="G3186" s="578"/>
      <c r="H3186" s="578"/>
    </row>
    <row r="3187" spans="1:8">
      <c r="A3187" s="585"/>
      <c r="B3187" s="586"/>
      <c r="C3187" s="576"/>
      <c r="D3187" s="183"/>
      <c r="E3187" s="577"/>
      <c r="F3187" s="578"/>
      <c r="G3187" s="578"/>
      <c r="H3187" s="578"/>
    </row>
    <row r="3188" spans="1:8">
      <c r="A3188" s="585"/>
      <c r="B3188" s="586"/>
      <c r="C3188" s="576"/>
      <c r="D3188" s="183"/>
      <c r="E3188" s="577"/>
      <c r="F3188" s="578"/>
      <c r="G3188" s="578"/>
      <c r="H3188" s="578"/>
    </row>
    <row r="3189" spans="1:8">
      <c r="A3189" s="585"/>
      <c r="B3189" s="586"/>
      <c r="C3189" s="576"/>
      <c r="D3189" s="183"/>
      <c r="E3189" s="577"/>
      <c r="F3189" s="578"/>
      <c r="G3189" s="578"/>
      <c r="H3189" s="578"/>
    </row>
    <row r="3190" spans="1:8">
      <c r="A3190" s="585"/>
      <c r="B3190" s="586"/>
      <c r="C3190" s="576"/>
      <c r="D3190" s="183"/>
      <c r="E3190" s="577"/>
      <c r="F3190" s="578"/>
      <c r="G3190" s="578"/>
      <c r="H3190" s="578"/>
    </row>
    <row r="3191" spans="1:8">
      <c r="A3191" s="585"/>
      <c r="B3191" s="586"/>
      <c r="C3191" s="576"/>
      <c r="D3191" s="183"/>
      <c r="E3191" s="577"/>
      <c r="F3191" s="578"/>
      <c r="G3191" s="578"/>
      <c r="H3191" s="578"/>
    </row>
    <row r="3192" spans="1:8">
      <c r="A3192" s="585"/>
      <c r="B3192" s="584"/>
      <c r="C3192" s="576"/>
      <c r="D3192" s="183"/>
      <c r="E3192" s="577"/>
      <c r="F3192" s="578"/>
      <c r="G3192" s="578"/>
      <c r="H3192" s="578"/>
    </row>
    <row r="3193" spans="1:8">
      <c r="A3193" s="585"/>
      <c r="B3193" s="586"/>
      <c r="C3193" s="576"/>
      <c r="D3193" s="183"/>
      <c r="E3193" s="577"/>
      <c r="F3193" s="578"/>
      <c r="G3193" s="578"/>
      <c r="H3193" s="578"/>
    </row>
    <row r="3194" spans="1:8">
      <c r="A3194" s="585"/>
      <c r="B3194" s="584"/>
      <c r="C3194" s="576"/>
      <c r="D3194" s="183"/>
      <c r="E3194" s="577"/>
      <c r="F3194" s="578"/>
      <c r="G3194" s="578"/>
      <c r="H3194" s="578"/>
    </row>
    <row r="3195" spans="1:8">
      <c r="A3195" s="585"/>
      <c r="B3195" s="586"/>
      <c r="C3195" s="576"/>
      <c r="D3195" s="183"/>
      <c r="E3195" s="577"/>
      <c r="F3195" s="578"/>
      <c r="G3195" s="578"/>
      <c r="H3195" s="578"/>
    </row>
    <row r="3196" spans="1:8">
      <c r="A3196" s="585"/>
      <c r="B3196" s="586"/>
      <c r="C3196" s="576"/>
      <c r="D3196" s="183"/>
      <c r="E3196" s="577"/>
      <c r="F3196" s="578"/>
      <c r="G3196" s="578"/>
      <c r="H3196" s="578"/>
    </row>
    <row r="3197" spans="1:8">
      <c r="A3197" s="585"/>
      <c r="B3197" s="586"/>
      <c r="C3197" s="576"/>
      <c r="D3197" s="183"/>
      <c r="E3197" s="577"/>
      <c r="F3197" s="578"/>
      <c r="G3197" s="578"/>
      <c r="H3197" s="578"/>
    </row>
    <row r="3198" spans="1:8">
      <c r="A3198" s="585"/>
      <c r="B3198" s="586"/>
      <c r="C3198" s="576"/>
      <c r="D3198" s="183"/>
      <c r="E3198" s="577"/>
      <c r="F3198" s="578"/>
      <c r="G3198" s="578"/>
      <c r="H3198" s="578"/>
    </row>
    <row r="3199" spans="1:8">
      <c r="A3199" s="585"/>
      <c r="B3199" s="584"/>
      <c r="C3199" s="576"/>
      <c r="D3199" s="183"/>
      <c r="E3199" s="577"/>
      <c r="F3199" s="578"/>
      <c r="G3199" s="578"/>
      <c r="H3199" s="578"/>
    </row>
    <row r="3200" spans="1:8">
      <c r="A3200" s="583"/>
      <c r="B3200" s="588"/>
      <c r="C3200" s="576"/>
      <c r="D3200" s="183"/>
      <c r="E3200" s="577"/>
      <c r="F3200" s="578"/>
      <c r="G3200" s="578"/>
      <c r="H3200" s="578"/>
    </row>
    <row r="3201" spans="1:8">
      <c r="A3201" s="583"/>
      <c r="B3201" s="588"/>
      <c r="C3201" s="576"/>
      <c r="D3201" s="183"/>
      <c r="E3201" s="577"/>
      <c r="F3201" s="578"/>
      <c r="G3201" s="578"/>
      <c r="H3201" s="578"/>
    </row>
    <row r="3202" spans="1:8">
      <c r="A3202" s="585"/>
      <c r="B3202" s="584"/>
      <c r="C3202" s="576"/>
      <c r="D3202" s="183"/>
      <c r="E3202" s="577"/>
      <c r="F3202" s="578"/>
      <c r="G3202" s="578"/>
      <c r="H3202" s="578"/>
    </row>
    <row r="3203" spans="1:8">
      <c r="A3203" s="585"/>
      <c r="B3203" s="586"/>
      <c r="C3203" s="576"/>
      <c r="D3203" s="183"/>
      <c r="E3203" s="577"/>
      <c r="F3203" s="578"/>
      <c r="G3203" s="578"/>
      <c r="H3203" s="578"/>
    </row>
    <row r="3204" spans="1:8">
      <c r="A3204" s="585"/>
      <c r="B3204" s="586"/>
      <c r="C3204" s="576"/>
      <c r="D3204" s="183"/>
      <c r="E3204" s="577"/>
      <c r="F3204" s="578"/>
      <c r="G3204" s="578"/>
      <c r="H3204" s="578"/>
    </row>
    <row r="3205" spans="1:8">
      <c r="A3205" s="585"/>
      <c r="B3205" s="586"/>
      <c r="C3205" s="576"/>
      <c r="D3205" s="183"/>
      <c r="E3205" s="577"/>
      <c r="F3205" s="578"/>
      <c r="G3205" s="578"/>
      <c r="H3205" s="578"/>
    </row>
    <row r="3206" spans="1:8">
      <c r="A3206" s="585"/>
      <c r="B3206" s="586"/>
      <c r="C3206" s="576"/>
      <c r="D3206" s="183"/>
      <c r="E3206" s="577"/>
      <c r="F3206" s="578"/>
      <c r="G3206" s="578"/>
      <c r="H3206" s="578"/>
    </row>
    <row r="3207" spans="1:8">
      <c r="A3207" s="585"/>
      <c r="B3207" s="584"/>
      <c r="C3207" s="576"/>
      <c r="D3207" s="183"/>
      <c r="E3207" s="577"/>
      <c r="F3207" s="578"/>
      <c r="G3207" s="578"/>
      <c r="H3207" s="578"/>
    </row>
    <row r="3208" spans="1:8">
      <c r="A3208" s="585"/>
      <c r="B3208" s="586"/>
      <c r="C3208" s="576"/>
      <c r="D3208" s="183"/>
      <c r="E3208" s="577"/>
      <c r="F3208" s="578"/>
      <c r="G3208" s="578"/>
      <c r="H3208" s="578"/>
    </row>
    <row r="3209" spans="1:8">
      <c r="A3209" s="585"/>
      <c r="B3209" s="586"/>
      <c r="C3209" s="576"/>
      <c r="D3209" s="183"/>
      <c r="E3209" s="577"/>
      <c r="F3209" s="578"/>
      <c r="G3209" s="578"/>
      <c r="H3209" s="578"/>
    </row>
    <row r="3210" spans="1:8">
      <c r="A3210" s="585"/>
      <c r="B3210" s="586"/>
      <c r="C3210" s="576"/>
      <c r="D3210" s="183"/>
      <c r="E3210" s="577"/>
      <c r="F3210" s="578"/>
      <c r="G3210" s="578"/>
      <c r="H3210" s="578"/>
    </row>
    <row r="3211" spans="1:8">
      <c r="A3211" s="585"/>
      <c r="B3211" s="586"/>
      <c r="C3211" s="576"/>
      <c r="D3211" s="183"/>
      <c r="E3211" s="577"/>
      <c r="F3211" s="578"/>
      <c r="G3211" s="578"/>
      <c r="H3211" s="578"/>
    </row>
    <row r="3212" spans="1:8">
      <c r="A3212" s="585"/>
      <c r="B3212" s="584"/>
      <c r="C3212" s="576"/>
      <c r="D3212" s="183"/>
      <c r="E3212" s="577"/>
      <c r="F3212" s="578"/>
      <c r="G3212" s="578"/>
      <c r="H3212" s="578"/>
    </row>
    <row r="3213" spans="1:8">
      <c r="A3213" s="583"/>
      <c r="B3213" s="588"/>
      <c r="C3213" s="576"/>
      <c r="D3213" s="183"/>
      <c r="E3213" s="577"/>
      <c r="F3213" s="578"/>
      <c r="G3213" s="578"/>
      <c r="H3213" s="578"/>
    </row>
    <row r="3214" spans="1:8">
      <c r="A3214" s="583"/>
      <c r="B3214" s="588"/>
      <c r="C3214" s="576"/>
      <c r="D3214" s="183"/>
      <c r="E3214" s="577"/>
      <c r="F3214" s="578"/>
      <c r="G3214" s="578"/>
      <c r="H3214" s="578"/>
    </row>
    <row r="3215" spans="1:8">
      <c r="A3215" s="583"/>
      <c r="B3215" s="588"/>
      <c r="C3215" s="576"/>
      <c r="D3215" s="183"/>
      <c r="E3215" s="577"/>
      <c r="F3215" s="578"/>
      <c r="G3215" s="578"/>
      <c r="H3215" s="578"/>
    </row>
    <row r="3216" spans="1:8">
      <c r="A3216" s="583"/>
      <c r="B3216" s="588"/>
      <c r="C3216" s="576"/>
      <c r="D3216" s="183"/>
      <c r="E3216" s="577"/>
      <c r="F3216" s="578"/>
      <c r="G3216" s="578"/>
      <c r="H3216" s="578"/>
    </row>
    <row r="3217" spans="1:8">
      <c r="A3217" s="585"/>
      <c r="B3217" s="584"/>
      <c r="C3217" s="576"/>
      <c r="D3217" s="183"/>
      <c r="E3217" s="577"/>
      <c r="F3217" s="578"/>
      <c r="G3217" s="578"/>
      <c r="H3217" s="578"/>
    </row>
    <row r="3218" spans="1:8">
      <c r="A3218" s="585"/>
      <c r="B3218" s="594"/>
      <c r="C3218" s="576"/>
      <c r="D3218" s="183"/>
      <c r="E3218" s="577"/>
      <c r="F3218" s="578"/>
      <c r="G3218" s="578"/>
      <c r="H3218" s="578"/>
    </row>
    <row r="3219" spans="1:8">
      <c r="A3219" s="585"/>
      <c r="B3219" s="594"/>
      <c r="C3219" s="576"/>
      <c r="D3219" s="183"/>
      <c r="E3219" s="577"/>
      <c r="F3219" s="578"/>
      <c r="G3219" s="578"/>
      <c r="H3219" s="578"/>
    </row>
    <row r="3220" spans="1:8">
      <c r="A3220" s="585"/>
      <c r="B3220" s="594"/>
      <c r="C3220" s="576"/>
      <c r="D3220" s="183"/>
      <c r="E3220" s="577"/>
      <c r="F3220" s="578"/>
      <c r="G3220" s="578"/>
      <c r="H3220" s="578"/>
    </row>
    <row r="3221" spans="1:8">
      <c r="A3221" s="585"/>
      <c r="B3221" s="594"/>
      <c r="C3221" s="576"/>
      <c r="D3221" s="183"/>
      <c r="E3221" s="577"/>
      <c r="F3221" s="578"/>
      <c r="G3221" s="578"/>
      <c r="H3221" s="578"/>
    </row>
    <row r="3222" spans="1:8">
      <c r="A3222" s="583"/>
      <c r="B3222" s="584"/>
      <c r="C3222" s="576"/>
      <c r="D3222" s="183"/>
      <c r="E3222" s="577"/>
      <c r="F3222" s="578"/>
      <c r="G3222" s="578"/>
      <c r="H3222" s="578"/>
    </row>
    <row r="3223" spans="1:8">
      <c r="A3223" s="585"/>
      <c r="B3223" s="584"/>
      <c r="C3223" s="576"/>
      <c r="D3223" s="183"/>
      <c r="E3223" s="577"/>
      <c r="F3223" s="578"/>
      <c r="G3223" s="578"/>
      <c r="H3223" s="578"/>
    </row>
    <row r="3224" spans="1:8">
      <c r="A3224" s="583"/>
      <c r="B3224" s="588"/>
      <c r="C3224" s="576"/>
      <c r="D3224" s="183"/>
      <c r="E3224" s="577"/>
      <c r="F3224" s="578"/>
      <c r="G3224" s="578"/>
      <c r="H3224" s="578"/>
    </row>
    <row r="3225" spans="1:8">
      <c r="A3225" s="583"/>
      <c r="B3225" s="584"/>
      <c r="C3225" s="576"/>
      <c r="D3225" s="183"/>
      <c r="E3225" s="577"/>
      <c r="F3225" s="578"/>
      <c r="G3225" s="578"/>
      <c r="H3225" s="578"/>
    </row>
    <row r="3226" spans="1:8">
      <c r="A3226" s="585"/>
      <c r="B3226" s="586"/>
      <c r="C3226" s="576"/>
      <c r="D3226" s="183"/>
      <c r="E3226" s="577"/>
      <c r="F3226" s="578"/>
      <c r="G3226" s="578"/>
      <c r="H3226" s="578"/>
    </row>
    <row r="3227" spans="1:8">
      <c r="A3227" s="585"/>
      <c r="B3227" s="586"/>
      <c r="C3227" s="576"/>
      <c r="D3227" s="183"/>
      <c r="E3227" s="577"/>
      <c r="F3227" s="578"/>
      <c r="G3227" s="578"/>
      <c r="H3227" s="578"/>
    </row>
    <row r="3228" spans="1:8">
      <c r="A3228" s="585"/>
      <c r="B3228" s="584"/>
      <c r="C3228" s="576"/>
      <c r="D3228" s="183"/>
      <c r="E3228" s="577"/>
      <c r="F3228" s="578"/>
      <c r="G3228" s="578"/>
      <c r="H3228" s="578"/>
    </row>
    <row r="3229" spans="1:8">
      <c r="A3229" s="583"/>
      <c r="B3229" s="588"/>
      <c r="C3229" s="576"/>
      <c r="D3229" s="183"/>
      <c r="E3229" s="577"/>
      <c r="F3229" s="578"/>
      <c r="G3229" s="578"/>
      <c r="H3229" s="578"/>
    </row>
    <row r="3230" spans="1:8">
      <c r="A3230" s="583"/>
      <c r="B3230" s="588"/>
      <c r="C3230" s="576"/>
      <c r="D3230" s="183"/>
      <c r="E3230" s="577"/>
      <c r="F3230" s="578"/>
      <c r="G3230" s="578"/>
      <c r="H3230" s="578"/>
    </row>
    <row r="3231" spans="1:8">
      <c r="A3231" s="585"/>
      <c r="B3231" s="584"/>
      <c r="C3231" s="576"/>
      <c r="D3231" s="183"/>
      <c r="E3231" s="577"/>
      <c r="F3231" s="578"/>
      <c r="G3231" s="578"/>
      <c r="H3231" s="578"/>
    </row>
    <row r="3232" spans="1:8">
      <c r="A3232" s="585"/>
      <c r="B3232" s="586"/>
      <c r="C3232" s="576"/>
      <c r="D3232" s="183"/>
      <c r="E3232" s="577"/>
      <c r="F3232" s="578"/>
      <c r="G3232" s="578"/>
      <c r="H3232" s="578"/>
    </row>
    <row r="3233" spans="1:8">
      <c r="A3233" s="585"/>
      <c r="B3233" s="586"/>
      <c r="C3233" s="576"/>
      <c r="D3233" s="183"/>
      <c r="E3233" s="577"/>
      <c r="F3233" s="578"/>
      <c r="G3233" s="578"/>
      <c r="H3233" s="578"/>
    </row>
    <row r="3234" spans="1:8">
      <c r="A3234" s="585"/>
      <c r="B3234" s="584"/>
      <c r="C3234" s="576"/>
      <c r="D3234" s="183"/>
      <c r="E3234" s="577"/>
      <c r="F3234" s="578"/>
      <c r="G3234" s="578"/>
      <c r="H3234" s="578"/>
    </row>
    <row r="3235" spans="1:8">
      <c r="A3235" s="585"/>
      <c r="B3235" s="586"/>
      <c r="C3235" s="576"/>
      <c r="D3235" s="183"/>
      <c r="E3235" s="577"/>
      <c r="F3235" s="578"/>
      <c r="G3235" s="578"/>
      <c r="H3235" s="578"/>
    </row>
    <row r="3236" spans="1:8">
      <c r="A3236" s="585"/>
      <c r="B3236" s="586"/>
      <c r="C3236" s="576"/>
      <c r="D3236" s="183"/>
      <c r="E3236" s="577"/>
      <c r="F3236" s="578"/>
      <c r="G3236" s="578"/>
      <c r="H3236" s="578"/>
    </row>
    <row r="3237" spans="1:8">
      <c r="A3237" s="585"/>
      <c r="B3237" s="584"/>
      <c r="C3237" s="576"/>
      <c r="D3237" s="183"/>
      <c r="E3237" s="577"/>
      <c r="F3237" s="578"/>
      <c r="G3237" s="578"/>
      <c r="H3237" s="578"/>
    </row>
    <row r="3238" spans="1:8">
      <c r="A3238" s="585"/>
      <c r="B3238" s="586"/>
      <c r="C3238" s="576"/>
      <c r="D3238" s="183"/>
      <c r="E3238" s="577"/>
      <c r="F3238" s="578"/>
      <c r="G3238" s="578"/>
      <c r="H3238" s="578"/>
    </row>
    <row r="3239" spans="1:8">
      <c r="A3239" s="585"/>
      <c r="B3239" s="586"/>
      <c r="C3239" s="576"/>
      <c r="D3239" s="183"/>
      <c r="E3239" s="577"/>
      <c r="F3239" s="578"/>
      <c r="G3239" s="578"/>
      <c r="H3239" s="578"/>
    </row>
    <row r="3240" spans="1:8">
      <c r="A3240" s="585"/>
      <c r="B3240" s="584"/>
      <c r="C3240" s="576"/>
      <c r="D3240" s="183"/>
      <c r="E3240" s="577"/>
      <c r="F3240" s="578"/>
      <c r="G3240" s="578"/>
      <c r="H3240" s="578"/>
    </row>
    <row r="3241" spans="1:8">
      <c r="A3241" s="583"/>
      <c r="B3241" s="588"/>
      <c r="C3241" s="576"/>
      <c r="D3241" s="183"/>
      <c r="E3241" s="577"/>
      <c r="F3241" s="578"/>
      <c r="G3241" s="578"/>
      <c r="H3241" s="578"/>
    </row>
    <row r="3242" spans="1:8">
      <c r="A3242" s="583"/>
      <c r="B3242" s="588"/>
      <c r="C3242" s="576"/>
      <c r="D3242" s="183"/>
      <c r="E3242" s="577"/>
      <c r="F3242" s="578"/>
      <c r="G3242" s="578"/>
      <c r="H3242" s="578"/>
    </row>
    <row r="3243" spans="1:8">
      <c r="A3243" s="585"/>
      <c r="B3243" s="584"/>
      <c r="C3243" s="576"/>
      <c r="D3243" s="183"/>
      <c r="E3243" s="577"/>
      <c r="F3243" s="578"/>
      <c r="G3243" s="578"/>
      <c r="H3243" s="578"/>
    </row>
    <row r="3244" spans="1:8">
      <c r="A3244" s="585"/>
      <c r="B3244" s="586"/>
      <c r="C3244" s="576"/>
      <c r="D3244" s="183"/>
      <c r="E3244" s="577"/>
      <c r="F3244" s="578"/>
      <c r="G3244" s="578"/>
      <c r="H3244" s="578"/>
    </row>
    <row r="3245" spans="1:8">
      <c r="A3245" s="585"/>
      <c r="B3245" s="586"/>
      <c r="C3245" s="576"/>
      <c r="D3245" s="183"/>
      <c r="E3245" s="577"/>
      <c r="F3245" s="578"/>
      <c r="G3245" s="578"/>
      <c r="H3245" s="578"/>
    </row>
    <row r="3246" spans="1:8">
      <c r="A3246" s="585"/>
      <c r="B3246" s="584"/>
      <c r="C3246" s="576"/>
      <c r="D3246" s="183"/>
      <c r="E3246" s="577"/>
      <c r="F3246" s="578"/>
      <c r="G3246" s="578"/>
      <c r="H3246" s="578"/>
    </row>
    <row r="3247" spans="1:8">
      <c r="A3247" s="585"/>
      <c r="B3247" s="586"/>
      <c r="C3247" s="576"/>
      <c r="D3247" s="183"/>
      <c r="E3247" s="577"/>
      <c r="F3247" s="578"/>
      <c r="G3247" s="578"/>
      <c r="H3247" s="578"/>
    </row>
    <row r="3248" spans="1:8">
      <c r="A3248" s="585"/>
      <c r="B3248" s="584"/>
      <c r="C3248" s="576"/>
      <c r="D3248" s="183"/>
      <c r="E3248" s="577"/>
      <c r="F3248" s="578"/>
      <c r="G3248" s="578"/>
      <c r="H3248" s="578"/>
    </row>
    <row r="3249" spans="1:8">
      <c r="A3249" s="589"/>
      <c r="B3249" s="588"/>
      <c r="C3249" s="576"/>
      <c r="D3249" s="183"/>
      <c r="E3249" s="577"/>
      <c r="F3249" s="578"/>
      <c r="G3249" s="578"/>
      <c r="H3249" s="578"/>
    </row>
    <row r="3250" spans="1:8">
      <c r="A3250" s="589"/>
      <c r="B3250" s="588"/>
      <c r="C3250" s="576"/>
      <c r="D3250" s="183"/>
      <c r="E3250" s="577"/>
      <c r="F3250" s="578"/>
      <c r="G3250" s="578"/>
      <c r="H3250" s="578"/>
    </row>
    <row r="3251" spans="1:8">
      <c r="A3251" s="589"/>
      <c r="B3251" s="584"/>
      <c r="C3251" s="576"/>
      <c r="D3251" s="183"/>
      <c r="E3251" s="577"/>
      <c r="F3251" s="578"/>
      <c r="G3251" s="578"/>
      <c r="H3251" s="578"/>
    </row>
    <row r="3252" spans="1:8">
      <c r="A3252" s="585"/>
      <c r="B3252" s="586"/>
      <c r="C3252" s="576"/>
      <c r="D3252" s="183"/>
      <c r="E3252" s="577"/>
      <c r="F3252" s="578"/>
      <c r="G3252" s="578"/>
      <c r="H3252" s="578"/>
    </row>
    <row r="3253" spans="1:8">
      <c r="A3253" s="585"/>
      <c r="B3253" s="584"/>
      <c r="C3253" s="576"/>
      <c r="D3253" s="183"/>
      <c r="E3253" s="577"/>
      <c r="F3253" s="578"/>
      <c r="G3253" s="578"/>
      <c r="H3253" s="578"/>
    </row>
    <row r="3254" spans="1:8">
      <c r="A3254" s="589"/>
      <c r="B3254" s="588"/>
      <c r="C3254" s="576"/>
      <c r="D3254" s="183"/>
      <c r="E3254" s="577"/>
      <c r="F3254" s="578"/>
      <c r="G3254" s="578"/>
      <c r="H3254" s="578"/>
    </row>
    <row r="3255" spans="1:8">
      <c r="A3255" s="589"/>
      <c r="B3255" s="588"/>
      <c r="C3255" s="576"/>
      <c r="D3255" s="183"/>
      <c r="E3255" s="577"/>
      <c r="F3255" s="578"/>
      <c r="G3255" s="578"/>
      <c r="H3255" s="578"/>
    </row>
    <row r="3256" spans="1:8">
      <c r="A3256" s="583"/>
      <c r="B3256" s="584"/>
      <c r="C3256" s="576"/>
      <c r="D3256" s="183"/>
      <c r="E3256" s="577"/>
      <c r="F3256" s="578"/>
      <c r="G3256" s="578"/>
      <c r="H3256" s="578"/>
    </row>
    <row r="3257" spans="1:8">
      <c r="A3257" s="589"/>
      <c r="B3257" s="588"/>
      <c r="C3257" s="576"/>
      <c r="D3257" s="183"/>
      <c r="E3257" s="577"/>
      <c r="F3257" s="578"/>
      <c r="G3257" s="578"/>
      <c r="H3257" s="578"/>
    </row>
    <row r="3258" spans="1:8">
      <c r="A3258" s="583"/>
      <c r="B3258" s="588"/>
      <c r="C3258" s="576"/>
      <c r="D3258" s="183"/>
      <c r="E3258" s="577"/>
      <c r="F3258" s="578"/>
      <c r="G3258" s="578"/>
      <c r="H3258" s="578"/>
    </row>
    <row r="3259" spans="1:8">
      <c r="A3259" s="583"/>
      <c r="B3259" s="588"/>
      <c r="C3259" s="576"/>
      <c r="D3259" s="183"/>
      <c r="E3259" s="577"/>
      <c r="F3259" s="578"/>
      <c r="G3259" s="578"/>
      <c r="H3259" s="578"/>
    </row>
    <row r="3260" spans="1:8">
      <c r="A3260" s="583"/>
      <c r="B3260" s="588"/>
      <c r="C3260" s="576"/>
      <c r="D3260" s="183"/>
      <c r="E3260" s="577"/>
      <c r="F3260" s="578"/>
      <c r="G3260" s="578"/>
      <c r="H3260" s="578"/>
    </row>
    <row r="3261" spans="1:8">
      <c r="A3261" s="583"/>
      <c r="B3261" s="584"/>
      <c r="C3261" s="576"/>
      <c r="D3261" s="183"/>
      <c r="E3261" s="577"/>
      <c r="F3261" s="578"/>
      <c r="G3261" s="578"/>
      <c r="H3261" s="578"/>
    </row>
    <row r="3262" spans="1:8">
      <c r="A3262" s="583"/>
      <c r="B3262" s="584"/>
      <c r="C3262" s="576"/>
      <c r="D3262" s="183"/>
      <c r="E3262" s="577"/>
      <c r="F3262" s="578"/>
      <c r="G3262" s="578"/>
      <c r="H3262" s="578"/>
    </row>
    <row r="3263" spans="1:8">
      <c r="A3263" s="583"/>
      <c r="B3263" s="595"/>
      <c r="C3263" s="576"/>
      <c r="D3263" s="183"/>
      <c r="E3263" s="577"/>
      <c r="F3263" s="578"/>
      <c r="G3263" s="578"/>
      <c r="H3263" s="578"/>
    </row>
    <row r="3264" spans="1:8">
      <c r="A3264" s="585"/>
      <c r="B3264" s="595"/>
      <c r="C3264" s="576"/>
      <c r="D3264" s="183"/>
      <c r="E3264" s="577"/>
      <c r="F3264" s="578"/>
      <c r="G3264" s="578"/>
      <c r="H3264" s="578"/>
    </row>
    <row r="3265" spans="1:8">
      <c r="A3265" s="583"/>
      <c r="B3265" s="595"/>
      <c r="C3265" s="576"/>
      <c r="D3265" s="183"/>
      <c r="E3265" s="577"/>
      <c r="F3265" s="578"/>
      <c r="G3265" s="578"/>
      <c r="H3265" s="578"/>
    </row>
    <row r="3266" spans="1:8">
      <c r="A3266" s="585"/>
      <c r="B3266" s="595"/>
      <c r="C3266" s="576"/>
      <c r="D3266" s="183"/>
      <c r="E3266" s="577"/>
      <c r="F3266" s="578"/>
      <c r="G3266" s="578"/>
      <c r="H3266" s="578"/>
    </row>
    <row r="3267" spans="1:8">
      <c r="A3267" s="585"/>
      <c r="B3267" s="584"/>
      <c r="C3267" s="576"/>
      <c r="D3267" s="183"/>
      <c r="E3267" s="577"/>
      <c r="F3267" s="578"/>
      <c r="G3267" s="578"/>
      <c r="H3267" s="578"/>
    </row>
    <row r="3268" spans="1:8">
      <c r="A3268" s="585"/>
      <c r="B3268" s="594"/>
      <c r="C3268" s="576"/>
      <c r="D3268" s="183"/>
      <c r="E3268" s="577"/>
      <c r="F3268" s="578"/>
      <c r="G3268" s="578"/>
      <c r="H3268" s="578"/>
    </row>
    <row r="3269" spans="1:8">
      <c r="A3269" s="585"/>
      <c r="B3269" s="594"/>
      <c r="C3269" s="576"/>
      <c r="D3269" s="183"/>
      <c r="E3269" s="577"/>
      <c r="F3269" s="578"/>
      <c r="G3269" s="578"/>
      <c r="H3269" s="578"/>
    </row>
    <row r="3270" spans="1:8">
      <c r="A3270" s="585"/>
      <c r="B3270" s="584"/>
      <c r="C3270" s="576"/>
      <c r="D3270" s="183"/>
      <c r="E3270" s="577"/>
      <c r="F3270" s="578"/>
      <c r="G3270" s="578"/>
      <c r="H3270" s="578"/>
    </row>
    <row r="3271" spans="1:8">
      <c r="A3271" s="585"/>
      <c r="B3271" s="594"/>
      <c r="C3271" s="576"/>
      <c r="D3271" s="183"/>
      <c r="E3271" s="577"/>
      <c r="F3271" s="578"/>
      <c r="G3271" s="578"/>
      <c r="H3271" s="578"/>
    </row>
    <row r="3272" spans="1:8">
      <c r="A3272" s="585"/>
      <c r="B3272" s="594"/>
      <c r="C3272" s="576"/>
      <c r="D3272" s="183"/>
      <c r="E3272" s="577"/>
      <c r="F3272" s="578"/>
      <c r="G3272" s="578"/>
      <c r="H3272" s="578"/>
    </row>
    <row r="3273" spans="1:8">
      <c r="A3273" s="583"/>
      <c r="B3273" s="584"/>
      <c r="C3273" s="576"/>
      <c r="D3273" s="183"/>
      <c r="E3273" s="577"/>
      <c r="F3273" s="578"/>
      <c r="G3273" s="578"/>
      <c r="H3273" s="578"/>
    </row>
    <row r="3274" spans="1:8">
      <c r="A3274" s="585"/>
      <c r="B3274" s="580"/>
      <c r="C3274" s="576"/>
      <c r="D3274" s="183"/>
      <c r="E3274" s="577"/>
      <c r="F3274" s="578"/>
      <c r="G3274" s="578"/>
      <c r="H3274" s="578"/>
    </row>
    <row r="3275" spans="1:8">
      <c r="A3275" s="585"/>
      <c r="B3275" s="580"/>
      <c r="C3275" s="576"/>
      <c r="D3275" s="183"/>
      <c r="E3275" s="577"/>
      <c r="F3275" s="578"/>
      <c r="G3275" s="578"/>
      <c r="H3275" s="578"/>
    </row>
    <row r="3276" spans="1:8">
      <c r="A3276" s="585"/>
      <c r="B3276" s="580"/>
      <c r="C3276" s="576"/>
      <c r="D3276" s="183"/>
      <c r="E3276" s="577"/>
      <c r="F3276" s="578"/>
      <c r="G3276" s="578"/>
      <c r="H3276" s="578"/>
    </row>
    <row r="3277" spans="1:8">
      <c r="A3277" s="585"/>
      <c r="B3277" s="580"/>
      <c r="C3277" s="576"/>
      <c r="D3277" s="183"/>
      <c r="E3277" s="577"/>
      <c r="F3277" s="578"/>
      <c r="G3277" s="578"/>
      <c r="H3277" s="578"/>
    </row>
    <row r="3278" spans="1:8">
      <c r="A3278" s="585"/>
      <c r="B3278" s="580"/>
      <c r="C3278" s="576"/>
      <c r="D3278" s="183"/>
      <c r="E3278" s="577"/>
      <c r="F3278" s="578"/>
      <c r="G3278" s="578"/>
      <c r="H3278" s="578"/>
    </row>
    <row r="3279" spans="1:8">
      <c r="A3279" s="585"/>
      <c r="B3279" s="580"/>
      <c r="C3279" s="576"/>
      <c r="D3279" s="183"/>
      <c r="E3279" s="577"/>
      <c r="F3279" s="578"/>
      <c r="G3279" s="578"/>
      <c r="H3279" s="578"/>
    </row>
    <row r="3280" spans="1:8">
      <c r="A3280" s="585"/>
      <c r="B3280" s="594"/>
      <c r="C3280" s="576"/>
      <c r="D3280" s="183"/>
      <c r="E3280" s="577"/>
      <c r="F3280" s="578"/>
      <c r="G3280" s="578"/>
      <c r="H3280" s="578"/>
    </row>
    <row r="3281" spans="1:8">
      <c r="A3281" s="585"/>
      <c r="B3281" s="594"/>
      <c r="C3281" s="576"/>
      <c r="D3281" s="183"/>
      <c r="E3281" s="577"/>
      <c r="F3281" s="578"/>
      <c r="G3281" s="578"/>
      <c r="H3281" s="578"/>
    </row>
    <row r="3282" spans="1:8">
      <c r="A3282" s="585"/>
      <c r="B3282" s="594"/>
      <c r="C3282" s="576"/>
      <c r="D3282" s="183"/>
      <c r="E3282" s="577"/>
      <c r="F3282" s="578"/>
      <c r="G3282" s="578"/>
      <c r="H3282" s="578"/>
    </row>
    <row r="3283" spans="1:8">
      <c r="A3283" s="585"/>
      <c r="B3283" s="594"/>
      <c r="C3283" s="576"/>
      <c r="D3283" s="183"/>
      <c r="E3283" s="577"/>
      <c r="F3283" s="578"/>
      <c r="G3283" s="578"/>
      <c r="H3283" s="578"/>
    </row>
    <row r="3284" spans="1:8">
      <c r="A3284" s="585"/>
      <c r="B3284" s="594"/>
      <c r="C3284" s="576"/>
      <c r="D3284" s="183"/>
      <c r="E3284" s="577"/>
      <c r="F3284" s="578"/>
      <c r="G3284" s="578"/>
      <c r="H3284" s="578"/>
    </row>
    <row r="3285" spans="1:8">
      <c r="A3285" s="585"/>
      <c r="B3285" s="594"/>
      <c r="C3285" s="576"/>
      <c r="D3285" s="183"/>
      <c r="E3285" s="577"/>
      <c r="F3285" s="578"/>
      <c r="G3285" s="578"/>
      <c r="H3285" s="578"/>
    </row>
    <row r="3286" spans="1:8">
      <c r="A3286" s="585"/>
      <c r="B3286" s="594"/>
      <c r="C3286" s="576"/>
      <c r="D3286" s="183"/>
      <c r="E3286" s="577"/>
      <c r="F3286" s="578"/>
      <c r="G3286" s="578"/>
      <c r="H3286" s="578"/>
    </row>
    <row r="3287" spans="1:8">
      <c r="A3287" s="585"/>
      <c r="B3287" s="580"/>
      <c r="C3287" s="576"/>
      <c r="D3287" s="183"/>
      <c r="E3287" s="577"/>
      <c r="F3287" s="578"/>
      <c r="G3287" s="578"/>
      <c r="H3287" s="578"/>
    </row>
    <row r="3288" spans="1:8">
      <c r="A3288" s="585"/>
      <c r="B3288" s="580"/>
      <c r="C3288" s="576"/>
      <c r="D3288" s="183"/>
      <c r="E3288" s="577"/>
      <c r="F3288" s="578"/>
      <c r="G3288" s="578"/>
      <c r="H3288" s="578"/>
    </row>
    <row r="3289" spans="1:8">
      <c r="A3289" s="585"/>
      <c r="B3289" s="580"/>
      <c r="C3289" s="576"/>
      <c r="D3289" s="183"/>
      <c r="E3289" s="577"/>
      <c r="F3289" s="578"/>
      <c r="G3289" s="578"/>
      <c r="H3289" s="578"/>
    </row>
    <row r="3290" spans="1:8">
      <c r="A3290" s="583"/>
      <c r="B3290" s="596"/>
      <c r="C3290" s="576"/>
      <c r="D3290" s="183"/>
      <c r="E3290" s="577"/>
      <c r="F3290" s="578"/>
      <c r="G3290" s="578"/>
      <c r="H3290" s="578"/>
    </row>
    <row r="3291" spans="1:8">
      <c r="A3291" s="597"/>
      <c r="B3291" s="598"/>
      <c r="C3291" s="576"/>
      <c r="D3291" s="183"/>
      <c r="E3291" s="577"/>
      <c r="F3291" s="578"/>
      <c r="G3291" s="578"/>
      <c r="H3291" s="578"/>
    </row>
    <row r="3292" spans="1:8">
      <c r="A3292" s="597"/>
      <c r="B3292" s="599"/>
      <c r="C3292" s="576"/>
      <c r="D3292" s="183"/>
      <c r="E3292" s="577"/>
      <c r="F3292" s="578"/>
      <c r="G3292" s="578"/>
      <c r="H3292" s="578"/>
    </row>
    <row r="3293" spans="1:8">
      <c r="A3293" s="597"/>
      <c r="B3293" s="599"/>
      <c r="C3293" s="576"/>
      <c r="D3293" s="183"/>
      <c r="E3293" s="577"/>
      <c r="F3293" s="578"/>
      <c r="G3293" s="578"/>
      <c r="H3293" s="578"/>
    </row>
    <row r="3294" spans="1:8">
      <c r="A3294" s="597"/>
      <c r="B3294" s="599"/>
      <c r="C3294" s="576"/>
      <c r="D3294" s="183"/>
      <c r="E3294" s="577"/>
      <c r="F3294" s="578"/>
      <c r="G3294" s="578"/>
      <c r="H3294" s="578"/>
    </row>
    <row r="3295" spans="1:8">
      <c r="A3295" s="597"/>
      <c r="B3295" s="599"/>
      <c r="C3295" s="576"/>
      <c r="D3295" s="183"/>
      <c r="E3295" s="577"/>
      <c r="F3295" s="578"/>
      <c r="G3295" s="578"/>
      <c r="H3295" s="578"/>
    </row>
    <row r="3296" spans="1:8">
      <c r="A3296" s="597"/>
      <c r="B3296" s="599"/>
      <c r="C3296" s="576"/>
      <c r="D3296" s="183"/>
      <c r="E3296" s="577"/>
      <c r="F3296" s="578"/>
      <c r="G3296" s="578"/>
      <c r="H3296" s="578"/>
    </row>
    <row r="3297" spans="1:8">
      <c r="A3297" s="583"/>
      <c r="B3297" s="584"/>
      <c r="C3297" s="576"/>
      <c r="D3297" s="183"/>
      <c r="E3297" s="577"/>
      <c r="F3297" s="578"/>
      <c r="G3297" s="578"/>
      <c r="H3297" s="578"/>
    </row>
    <row r="3298" spans="1:8">
      <c r="A3298" s="597"/>
      <c r="B3298" s="599"/>
      <c r="C3298" s="576"/>
      <c r="D3298" s="183"/>
      <c r="E3298" s="577"/>
      <c r="F3298" s="578"/>
      <c r="G3298" s="578"/>
      <c r="H3298" s="578"/>
    </row>
    <row r="3299" spans="1:8">
      <c r="A3299" s="597"/>
      <c r="B3299" s="599"/>
      <c r="C3299" s="576"/>
      <c r="D3299" s="183"/>
      <c r="E3299" s="577"/>
      <c r="F3299" s="578"/>
      <c r="G3299" s="578"/>
      <c r="H3299" s="578"/>
    </row>
    <row r="3300" spans="1:8">
      <c r="A3300" s="597"/>
      <c r="B3300" s="599"/>
      <c r="C3300" s="576"/>
      <c r="D3300" s="183"/>
      <c r="E3300" s="577"/>
      <c r="F3300" s="578"/>
      <c r="G3300" s="578"/>
      <c r="H3300" s="578"/>
    </row>
    <row r="3301" spans="1:8">
      <c r="A3301" s="597"/>
      <c r="B3301" s="599"/>
      <c r="C3301" s="576"/>
      <c r="D3301" s="183"/>
      <c r="E3301" s="577"/>
      <c r="F3301" s="578"/>
      <c r="G3301" s="578"/>
      <c r="H3301" s="578"/>
    </row>
    <row r="3302" spans="1:8">
      <c r="A3302" s="597"/>
      <c r="B3302" s="599"/>
      <c r="C3302" s="576"/>
      <c r="D3302" s="183"/>
      <c r="E3302" s="577"/>
      <c r="F3302" s="578"/>
      <c r="G3302" s="578"/>
      <c r="H3302" s="578"/>
    </row>
    <row r="3303" spans="1:8">
      <c r="A3303" s="597"/>
      <c r="B3303" s="599"/>
      <c r="C3303" s="576"/>
      <c r="D3303" s="183"/>
      <c r="E3303" s="577"/>
      <c r="F3303" s="578"/>
      <c r="G3303" s="578"/>
      <c r="H3303" s="578"/>
    </row>
    <row r="3304" spans="1:8">
      <c r="A3304" s="597"/>
      <c r="B3304" s="599"/>
      <c r="C3304" s="576"/>
      <c r="D3304" s="183"/>
      <c r="E3304" s="577"/>
      <c r="F3304" s="578"/>
      <c r="G3304" s="578"/>
      <c r="H3304" s="578"/>
    </row>
    <row r="3305" spans="1:8">
      <c r="A3305" s="583"/>
      <c r="B3305" s="584"/>
      <c r="C3305" s="576"/>
      <c r="D3305" s="183"/>
      <c r="E3305" s="577"/>
      <c r="F3305" s="578"/>
      <c r="G3305" s="578"/>
      <c r="H3305" s="578"/>
    </row>
    <row r="3306" spans="1:8">
      <c r="A3306" s="583"/>
      <c r="B3306" s="584"/>
      <c r="C3306" s="576"/>
      <c r="D3306" s="183"/>
      <c r="E3306" s="577"/>
      <c r="F3306" s="578"/>
      <c r="G3306" s="578"/>
      <c r="H3306" s="578"/>
    </row>
    <row r="3307" spans="1:8">
      <c r="A3307" s="600"/>
      <c r="B3307" s="601"/>
      <c r="C3307" s="576"/>
      <c r="D3307" s="183"/>
      <c r="E3307" s="577"/>
      <c r="F3307" s="578"/>
      <c r="G3307" s="578"/>
      <c r="H3307" s="578"/>
    </row>
    <row r="3308" spans="1:8">
      <c r="A3308" s="600"/>
      <c r="B3308" s="601"/>
      <c r="C3308" s="576"/>
      <c r="D3308" s="183"/>
      <c r="E3308" s="577"/>
      <c r="F3308" s="578"/>
      <c r="G3308" s="578"/>
      <c r="H3308" s="578"/>
    </row>
    <row r="3309" spans="1:8">
      <c r="A3309" s="600"/>
      <c r="B3309" s="601"/>
      <c r="C3309" s="576"/>
      <c r="D3309" s="183"/>
      <c r="E3309" s="577"/>
      <c r="F3309" s="578"/>
      <c r="G3309" s="578"/>
      <c r="H3309" s="578"/>
    </row>
    <row r="3310" spans="1:8">
      <c r="A3310" s="600"/>
      <c r="B3310" s="601"/>
      <c r="C3310" s="576"/>
      <c r="D3310" s="183"/>
      <c r="E3310" s="577"/>
      <c r="F3310" s="578"/>
      <c r="G3310" s="578"/>
      <c r="H3310" s="578"/>
    </row>
    <row r="3311" spans="1:8">
      <c r="A3311" s="600"/>
      <c r="B3311" s="601"/>
      <c r="C3311" s="576"/>
      <c r="D3311" s="183"/>
      <c r="E3311" s="577"/>
      <c r="F3311" s="578"/>
      <c r="G3311" s="578"/>
      <c r="H3311" s="578"/>
    </row>
    <row r="3312" spans="1:8">
      <c r="A3312" s="600"/>
      <c r="B3312" s="601"/>
      <c r="C3312" s="576"/>
      <c r="D3312" s="183"/>
      <c r="E3312" s="577"/>
      <c r="F3312" s="578"/>
      <c r="G3312" s="578"/>
      <c r="H3312" s="578"/>
    </row>
    <row r="3313" spans="1:8">
      <c r="A3313" s="600"/>
      <c r="B3313" s="601"/>
      <c r="C3313" s="576"/>
      <c r="D3313" s="183"/>
      <c r="E3313" s="577"/>
      <c r="F3313" s="578"/>
      <c r="G3313" s="578"/>
      <c r="H3313" s="578"/>
    </row>
    <row r="3314" spans="1:8">
      <c r="A3314" s="600"/>
      <c r="B3314" s="584"/>
      <c r="C3314" s="576"/>
      <c r="D3314" s="183"/>
      <c r="E3314" s="577"/>
      <c r="F3314" s="578"/>
      <c r="G3314" s="578"/>
      <c r="H3314" s="578"/>
    </row>
    <row r="3315" spans="1:8">
      <c r="A3315" s="597"/>
      <c r="B3315" s="599"/>
      <c r="C3315" s="576"/>
      <c r="D3315" s="183"/>
      <c r="E3315" s="577"/>
      <c r="F3315" s="578"/>
      <c r="G3315" s="578"/>
      <c r="H3315" s="578"/>
    </row>
    <row r="3316" spans="1:8">
      <c r="A3316" s="597"/>
      <c r="B3316" s="584"/>
      <c r="C3316" s="576"/>
      <c r="D3316" s="183"/>
      <c r="E3316" s="577"/>
      <c r="F3316" s="578"/>
      <c r="G3316" s="578"/>
      <c r="H3316" s="578"/>
    </row>
    <row r="3317" spans="1:8">
      <c r="A3317" s="602"/>
      <c r="B3317" s="598"/>
      <c r="C3317" s="576"/>
      <c r="D3317" s="183"/>
      <c r="E3317" s="577"/>
      <c r="F3317" s="578"/>
      <c r="G3317" s="578"/>
      <c r="H3317" s="578"/>
    </row>
    <row r="3318" spans="1:8">
      <c r="A3318" s="597"/>
      <c r="B3318" s="584"/>
      <c r="C3318" s="576"/>
      <c r="D3318" s="183"/>
      <c r="E3318" s="577"/>
      <c r="F3318" s="578"/>
      <c r="G3318" s="578"/>
      <c r="H3318" s="578"/>
    </row>
    <row r="3319" spans="1:8">
      <c r="A3319" s="597"/>
      <c r="B3319" s="599"/>
      <c r="C3319" s="576"/>
      <c r="D3319" s="183"/>
      <c r="E3319" s="577"/>
      <c r="F3319" s="578"/>
      <c r="G3319" s="578"/>
      <c r="H3319" s="578"/>
    </row>
    <row r="3320" spans="1:8">
      <c r="A3320" s="583"/>
      <c r="B3320" s="584"/>
      <c r="C3320" s="576"/>
      <c r="D3320" s="183"/>
      <c r="E3320" s="577"/>
      <c r="F3320" s="578"/>
      <c r="G3320" s="578"/>
      <c r="H3320" s="578"/>
    </row>
    <row r="3321" spans="1:8">
      <c r="A3321" s="597"/>
      <c r="B3321" s="584"/>
      <c r="C3321" s="576"/>
      <c r="D3321" s="183"/>
      <c r="E3321" s="577"/>
      <c r="F3321" s="578"/>
      <c r="G3321" s="578"/>
      <c r="H3321" s="578"/>
    </row>
    <row r="3322" spans="1:8">
      <c r="A3322" s="597"/>
      <c r="B3322" s="601"/>
      <c r="C3322" s="576"/>
      <c r="D3322" s="183"/>
      <c r="E3322" s="577"/>
      <c r="F3322" s="578"/>
      <c r="G3322" s="578"/>
      <c r="H3322" s="578"/>
    </row>
    <row r="3323" spans="1:8">
      <c r="A3323" s="597"/>
      <c r="B3323" s="601"/>
      <c r="C3323" s="576"/>
      <c r="D3323" s="183"/>
      <c r="E3323" s="577"/>
      <c r="F3323" s="578"/>
      <c r="G3323" s="578"/>
      <c r="H3323" s="578"/>
    </row>
    <row r="3324" spans="1:8">
      <c r="A3324" s="597"/>
      <c r="B3324" s="601"/>
      <c r="C3324" s="576"/>
      <c r="D3324" s="183"/>
      <c r="E3324" s="577"/>
      <c r="F3324" s="578"/>
      <c r="G3324" s="578"/>
      <c r="H3324" s="578"/>
    </row>
    <row r="3325" spans="1:8">
      <c r="A3325" s="597"/>
      <c r="B3325" s="601"/>
      <c r="C3325" s="576"/>
      <c r="D3325" s="183"/>
      <c r="E3325" s="577"/>
      <c r="F3325" s="578"/>
      <c r="G3325" s="578"/>
      <c r="H3325" s="578"/>
    </row>
    <row r="3326" spans="1:8">
      <c r="A3326" s="597"/>
      <c r="B3326" s="601"/>
      <c r="C3326" s="576"/>
      <c r="D3326" s="183"/>
      <c r="E3326" s="577"/>
      <c r="F3326" s="578"/>
      <c r="G3326" s="578"/>
      <c r="H3326" s="578"/>
    </row>
    <row r="3327" spans="1:8">
      <c r="A3327" s="597"/>
      <c r="B3327" s="584"/>
      <c r="C3327" s="576"/>
      <c r="D3327" s="183"/>
      <c r="E3327" s="577"/>
      <c r="F3327" s="578"/>
      <c r="G3327" s="578"/>
      <c r="H3327" s="578"/>
    </row>
    <row r="3328" spans="1:8">
      <c r="A3328" s="597"/>
      <c r="B3328" s="601"/>
      <c r="C3328" s="576"/>
      <c r="D3328" s="183"/>
      <c r="E3328" s="577"/>
      <c r="F3328" s="578"/>
      <c r="G3328" s="578"/>
      <c r="H3328" s="578"/>
    </row>
    <row r="3329" spans="1:8">
      <c r="A3329" s="597"/>
      <c r="B3329" s="601"/>
      <c r="C3329" s="576"/>
      <c r="D3329" s="183"/>
      <c r="E3329" s="577"/>
      <c r="F3329" s="578"/>
      <c r="G3329" s="578"/>
      <c r="H3329" s="578"/>
    </row>
    <row r="3330" spans="1:8">
      <c r="A3330" s="597"/>
      <c r="B3330" s="601"/>
      <c r="C3330" s="576"/>
      <c r="D3330" s="183"/>
      <c r="E3330" s="577"/>
      <c r="F3330" s="578"/>
      <c r="G3330" s="578"/>
      <c r="H3330" s="578"/>
    </row>
    <row r="3331" spans="1:8">
      <c r="A3331" s="597"/>
      <c r="B3331" s="601"/>
      <c r="C3331" s="576"/>
      <c r="D3331" s="183"/>
      <c r="E3331" s="577"/>
      <c r="F3331" s="578"/>
      <c r="G3331" s="578"/>
      <c r="H3331" s="578"/>
    </row>
    <row r="3332" spans="1:8">
      <c r="A3332" s="597"/>
      <c r="B3332" s="601"/>
      <c r="C3332" s="576"/>
      <c r="D3332" s="183"/>
      <c r="E3332" s="577"/>
      <c r="F3332" s="578"/>
      <c r="G3332" s="578"/>
      <c r="H3332" s="578"/>
    </row>
    <row r="3333" spans="1:8">
      <c r="A3333" s="597"/>
      <c r="B3333" s="584"/>
      <c r="C3333" s="576"/>
      <c r="D3333" s="183"/>
      <c r="E3333" s="577"/>
      <c r="F3333" s="578"/>
      <c r="G3333" s="578"/>
      <c r="H3333" s="578"/>
    </row>
    <row r="3334" spans="1:8">
      <c r="A3334" s="597"/>
      <c r="B3334" s="601"/>
      <c r="C3334" s="576"/>
      <c r="D3334" s="183"/>
      <c r="E3334" s="577"/>
      <c r="F3334" s="578"/>
      <c r="G3334" s="578"/>
      <c r="H3334" s="578"/>
    </row>
    <row r="3335" spans="1:8">
      <c r="A3335" s="597"/>
      <c r="B3335" s="601"/>
      <c r="C3335" s="576"/>
      <c r="D3335" s="183"/>
      <c r="E3335" s="577"/>
      <c r="F3335" s="578"/>
      <c r="G3335" s="578"/>
      <c r="H3335" s="578"/>
    </row>
    <row r="3336" spans="1:8">
      <c r="A3336" s="597"/>
      <c r="B3336" s="601"/>
      <c r="C3336" s="576"/>
      <c r="D3336" s="183"/>
      <c r="E3336" s="577"/>
      <c r="F3336" s="578"/>
      <c r="G3336" s="578"/>
      <c r="H3336" s="578"/>
    </row>
    <row r="3337" spans="1:8">
      <c r="A3337" s="597"/>
      <c r="B3337" s="601"/>
      <c r="C3337" s="576"/>
      <c r="D3337" s="183"/>
      <c r="E3337" s="577"/>
      <c r="F3337" s="578"/>
      <c r="G3337" s="578"/>
      <c r="H3337" s="578"/>
    </row>
    <row r="3338" spans="1:8">
      <c r="A3338" s="597"/>
      <c r="B3338" s="601"/>
      <c r="C3338" s="576"/>
      <c r="D3338" s="183"/>
      <c r="E3338" s="577"/>
      <c r="F3338" s="578"/>
      <c r="G3338" s="578"/>
      <c r="H3338" s="578"/>
    </row>
    <row r="3339" spans="1:8">
      <c r="A3339" s="597"/>
      <c r="B3339" s="584"/>
      <c r="C3339" s="576"/>
      <c r="D3339" s="183"/>
      <c r="E3339" s="577"/>
      <c r="F3339" s="578"/>
      <c r="G3339" s="578"/>
      <c r="H3339" s="578"/>
    </row>
    <row r="3340" spans="1:8">
      <c r="A3340" s="597"/>
      <c r="B3340" s="599"/>
      <c r="C3340" s="576"/>
      <c r="D3340" s="183"/>
      <c r="E3340" s="577"/>
      <c r="F3340" s="578"/>
      <c r="G3340" s="578"/>
      <c r="H3340" s="578"/>
    </row>
    <row r="3341" spans="1:8">
      <c r="A3341" s="597"/>
      <c r="B3341" s="599"/>
      <c r="C3341" s="576"/>
      <c r="D3341" s="183"/>
      <c r="E3341" s="577"/>
      <c r="F3341" s="578"/>
      <c r="G3341" s="578"/>
      <c r="H3341" s="578"/>
    </row>
    <row r="3342" spans="1:8">
      <c r="A3342" s="597"/>
      <c r="B3342" s="584"/>
      <c r="C3342" s="576"/>
      <c r="D3342" s="183"/>
      <c r="E3342" s="577"/>
      <c r="F3342" s="578"/>
      <c r="G3342" s="578"/>
      <c r="H3342" s="578"/>
    </row>
    <row r="3343" spans="1:8">
      <c r="A3343" s="597"/>
      <c r="B3343" s="599"/>
      <c r="C3343" s="576"/>
      <c r="D3343" s="183"/>
      <c r="E3343" s="577"/>
      <c r="F3343" s="578"/>
      <c r="G3343" s="578"/>
      <c r="H3343" s="578"/>
    </row>
    <row r="3344" spans="1:8">
      <c r="A3344" s="597"/>
      <c r="B3344" s="599"/>
      <c r="C3344" s="576"/>
      <c r="D3344" s="183"/>
      <c r="E3344" s="577"/>
      <c r="F3344" s="578"/>
      <c r="G3344" s="578"/>
      <c r="H3344" s="578"/>
    </row>
    <row r="3345" spans="1:8">
      <c r="A3345" s="583"/>
      <c r="B3345" s="584"/>
      <c r="C3345" s="576"/>
      <c r="D3345" s="183"/>
      <c r="E3345" s="577"/>
      <c r="F3345" s="578"/>
      <c r="G3345" s="578"/>
      <c r="H3345" s="578"/>
    </row>
    <row r="3346" spans="1:8">
      <c r="A3346" s="583"/>
      <c r="B3346" s="584"/>
      <c r="C3346" s="576"/>
      <c r="D3346" s="183"/>
      <c r="E3346" s="577"/>
      <c r="F3346" s="578"/>
      <c r="G3346" s="578"/>
      <c r="H3346" s="578"/>
    </row>
    <row r="3347" spans="1:8">
      <c r="A3347" s="583"/>
      <c r="B3347" s="599"/>
      <c r="C3347" s="576"/>
      <c r="D3347" s="183"/>
      <c r="E3347" s="577"/>
      <c r="F3347" s="578"/>
      <c r="G3347" s="578"/>
      <c r="H3347" s="578"/>
    </row>
    <row r="3348" spans="1:8">
      <c r="A3348" s="597"/>
      <c r="B3348" s="599"/>
      <c r="C3348" s="576"/>
      <c r="D3348" s="183"/>
      <c r="E3348" s="577"/>
      <c r="F3348" s="578"/>
      <c r="G3348" s="578"/>
      <c r="H3348" s="578"/>
    </row>
    <row r="3349" spans="1:8">
      <c r="A3349" s="597"/>
      <c r="B3349" s="599"/>
      <c r="C3349" s="576"/>
      <c r="D3349" s="183"/>
      <c r="E3349" s="577"/>
      <c r="F3349" s="578"/>
      <c r="G3349" s="578"/>
      <c r="H3349" s="578"/>
    </row>
    <row r="3350" spans="1:8">
      <c r="A3350" s="597"/>
      <c r="B3350" s="599"/>
      <c r="C3350" s="576"/>
      <c r="D3350" s="183"/>
      <c r="E3350" s="577"/>
      <c r="F3350" s="578"/>
      <c r="G3350" s="578"/>
      <c r="H3350" s="578"/>
    </row>
    <row r="3351" spans="1:8">
      <c r="A3351" s="597"/>
      <c r="B3351" s="599"/>
      <c r="C3351" s="576"/>
      <c r="D3351" s="183"/>
      <c r="E3351" s="577"/>
      <c r="F3351" s="578"/>
      <c r="G3351" s="578"/>
      <c r="H3351" s="578"/>
    </row>
    <row r="3352" spans="1:8">
      <c r="A3352" s="597"/>
      <c r="B3352" s="599"/>
      <c r="C3352" s="576"/>
      <c r="D3352" s="183"/>
      <c r="E3352" s="577"/>
      <c r="F3352" s="578"/>
      <c r="G3352" s="578"/>
      <c r="H3352" s="578"/>
    </row>
    <row r="3353" spans="1:8">
      <c r="A3353" s="583"/>
      <c r="B3353" s="584"/>
      <c r="C3353" s="576"/>
      <c r="D3353" s="183"/>
      <c r="E3353" s="577"/>
      <c r="F3353" s="578"/>
      <c r="G3353" s="578"/>
      <c r="H3353" s="578"/>
    </row>
    <row r="3354" spans="1:8">
      <c r="A3354" s="597"/>
      <c r="B3354" s="599"/>
      <c r="C3354" s="576"/>
      <c r="D3354" s="183"/>
      <c r="E3354" s="577"/>
      <c r="F3354" s="578"/>
      <c r="G3354" s="578"/>
      <c r="H3354" s="578"/>
    </row>
    <row r="3355" spans="1:8">
      <c r="A3355" s="583"/>
      <c r="B3355" s="599"/>
      <c r="C3355" s="576"/>
      <c r="D3355" s="183"/>
      <c r="E3355" s="577"/>
      <c r="F3355" s="578"/>
      <c r="G3355" s="578"/>
      <c r="H3355" s="578"/>
    </row>
    <row r="3356" spans="1:8">
      <c r="A3356" s="583"/>
      <c r="B3356" s="599"/>
      <c r="C3356" s="576"/>
      <c r="D3356" s="183"/>
      <c r="E3356" s="577"/>
      <c r="F3356" s="578"/>
      <c r="G3356" s="578"/>
      <c r="H3356" s="578"/>
    </row>
    <row r="3357" spans="1:8">
      <c r="A3357" s="597"/>
      <c r="B3357" s="584"/>
      <c r="C3357" s="576"/>
      <c r="D3357" s="183"/>
      <c r="E3357" s="577"/>
      <c r="F3357" s="578"/>
      <c r="G3357" s="578"/>
      <c r="H3357" s="578"/>
    </row>
    <row r="3358" spans="1:8">
      <c r="A3358" s="602"/>
      <c r="B3358" s="598"/>
      <c r="C3358" s="576"/>
      <c r="D3358" s="183"/>
      <c r="E3358" s="577"/>
      <c r="F3358" s="578"/>
      <c r="G3358" s="578"/>
      <c r="H3358" s="578"/>
    </row>
    <row r="3359" spans="1:8">
      <c r="A3359" s="597"/>
      <c r="B3359" s="584"/>
      <c r="C3359" s="576"/>
      <c r="D3359" s="183"/>
      <c r="E3359" s="577"/>
      <c r="F3359" s="578"/>
      <c r="G3359" s="578"/>
      <c r="H3359" s="578"/>
    </row>
    <row r="3360" spans="1:8">
      <c r="A3360" s="597"/>
      <c r="B3360" s="599"/>
      <c r="C3360" s="576"/>
      <c r="D3360" s="183"/>
      <c r="E3360" s="577"/>
      <c r="F3360" s="578"/>
      <c r="G3360" s="578"/>
      <c r="H3360" s="578"/>
    </row>
    <row r="3361" spans="1:8">
      <c r="A3361" s="583"/>
      <c r="B3361" s="584"/>
      <c r="C3361" s="576"/>
      <c r="D3361" s="183"/>
      <c r="E3361" s="577"/>
      <c r="F3361" s="578"/>
      <c r="G3361" s="578"/>
      <c r="H3361" s="578"/>
    </row>
    <row r="3362" spans="1:8">
      <c r="A3362" s="583"/>
      <c r="B3362" s="584"/>
      <c r="C3362" s="576"/>
      <c r="D3362" s="183"/>
      <c r="E3362" s="577"/>
      <c r="F3362" s="578"/>
      <c r="G3362" s="578"/>
      <c r="H3362" s="578"/>
    </row>
    <row r="3363" spans="1:8">
      <c r="A3363" s="597"/>
      <c r="B3363" s="599"/>
      <c r="C3363" s="576"/>
      <c r="D3363" s="183"/>
      <c r="E3363" s="577"/>
      <c r="F3363" s="578"/>
      <c r="G3363" s="578"/>
      <c r="H3363" s="578"/>
    </row>
    <row r="3364" spans="1:8">
      <c r="A3364" s="597"/>
      <c r="B3364" s="599"/>
      <c r="C3364" s="576"/>
      <c r="D3364" s="183"/>
      <c r="E3364" s="577"/>
      <c r="F3364" s="578"/>
      <c r="G3364" s="578"/>
      <c r="H3364" s="578"/>
    </row>
    <row r="3365" spans="1:8">
      <c r="A3365" s="597"/>
      <c r="B3365" s="599"/>
      <c r="C3365" s="576"/>
      <c r="D3365" s="183"/>
      <c r="E3365" s="577"/>
      <c r="F3365" s="578"/>
      <c r="G3365" s="578"/>
      <c r="H3365" s="578"/>
    </row>
    <row r="3366" spans="1:8">
      <c r="A3366" s="597"/>
      <c r="B3366" s="599"/>
      <c r="C3366" s="576"/>
      <c r="D3366" s="183"/>
      <c r="E3366" s="577"/>
      <c r="F3366" s="578"/>
      <c r="G3366" s="578"/>
      <c r="H3366" s="578"/>
    </row>
    <row r="3367" spans="1:8">
      <c r="A3367" s="597"/>
      <c r="B3367" s="599"/>
      <c r="C3367" s="576"/>
      <c r="D3367" s="183"/>
      <c r="E3367" s="577"/>
      <c r="F3367" s="578"/>
      <c r="G3367" s="578"/>
      <c r="H3367" s="578"/>
    </row>
    <row r="3368" spans="1:8">
      <c r="A3368" s="597"/>
      <c r="B3368" s="599"/>
      <c r="C3368" s="576"/>
      <c r="D3368" s="183"/>
      <c r="E3368" s="577"/>
      <c r="F3368" s="578"/>
      <c r="G3368" s="578"/>
      <c r="H3368" s="578"/>
    </row>
    <row r="3369" spans="1:8">
      <c r="A3369" s="597"/>
      <c r="B3369" s="584"/>
      <c r="C3369" s="576"/>
      <c r="D3369" s="183"/>
      <c r="E3369" s="577"/>
      <c r="F3369" s="578"/>
      <c r="G3369" s="578"/>
      <c r="H3369" s="578"/>
    </row>
    <row r="3370" spans="1:8">
      <c r="A3370" s="602"/>
      <c r="B3370" s="598"/>
      <c r="C3370" s="576"/>
      <c r="D3370" s="183"/>
      <c r="E3370" s="577"/>
      <c r="F3370" s="578"/>
      <c r="G3370" s="578"/>
      <c r="H3370" s="578"/>
    </row>
    <row r="3371" spans="1:8">
      <c r="A3371" s="597"/>
      <c r="B3371" s="584"/>
      <c r="C3371" s="576"/>
      <c r="D3371" s="183"/>
      <c r="E3371" s="577"/>
      <c r="F3371" s="578"/>
      <c r="G3371" s="578"/>
      <c r="H3371" s="578"/>
    </row>
    <row r="3372" spans="1:8">
      <c r="A3372" s="597"/>
      <c r="B3372" s="599"/>
      <c r="C3372" s="576"/>
      <c r="D3372" s="183"/>
      <c r="E3372" s="577"/>
      <c r="F3372" s="578"/>
      <c r="G3372" s="578"/>
      <c r="H3372" s="578"/>
    </row>
    <row r="3373" spans="1:8">
      <c r="A3373" s="583"/>
      <c r="B3373" s="584"/>
      <c r="C3373" s="576"/>
      <c r="D3373" s="183"/>
      <c r="E3373" s="577"/>
      <c r="F3373" s="578"/>
      <c r="G3373" s="578"/>
      <c r="H3373" s="578"/>
    </row>
    <row r="3374" spans="1:8">
      <c r="A3374" s="583"/>
      <c r="B3374" s="584"/>
      <c r="C3374" s="576"/>
      <c r="D3374" s="183"/>
      <c r="E3374" s="577"/>
      <c r="F3374" s="578"/>
      <c r="G3374" s="578"/>
      <c r="H3374" s="578"/>
    </row>
    <row r="3375" spans="1:8">
      <c r="A3375" s="597"/>
      <c r="B3375" s="599"/>
      <c r="C3375" s="576"/>
      <c r="D3375" s="183"/>
      <c r="E3375" s="577"/>
      <c r="F3375" s="578"/>
      <c r="G3375" s="578"/>
      <c r="H3375" s="578"/>
    </row>
    <row r="3376" spans="1:8">
      <c r="A3376" s="597"/>
      <c r="B3376" s="599"/>
      <c r="C3376" s="576"/>
      <c r="D3376" s="183"/>
      <c r="E3376" s="577"/>
      <c r="F3376" s="578"/>
      <c r="G3376" s="578"/>
      <c r="H3376" s="578"/>
    </row>
    <row r="3377" spans="1:8">
      <c r="A3377" s="597"/>
      <c r="B3377" s="599"/>
      <c r="C3377" s="576"/>
      <c r="D3377" s="183"/>
      <c r="E3377" s="577"/>
      <c r="F3377" s="578"/>
      <c r="G3377" s="578"/>
      <c r="H3377" s="578"/>
    </row>
    <row r="3378" spans="1:8">
      <c r="A3378" s="597"/>
      <c r="B3378" s="599"/>
      <c r="C3378" s="576"/>
      <c r="D3378" s="183"/>
      <c r="E3378" s="577"/>
      <c r="F3378" s="578"/>
      <c r="G3378" s="578"/>
      <c r="H3378" s="578"/>
    </row>
    <row r="3379" spans="1:8">
      <c r="A3379" s="597"/>
      <c r="B3379" s="599"/>
      <c r="C3379" s="576"/>
      <c r="D3379" s="183"/>
      <c r="E3379" s="577"/>
      <c r="F3379" s="578"/>
      <c r="G3379" s="578"/>
      <c r="H3379" s="578"/>
    </row>
    <row r="3380" spans="1:8">
      <c r="A3380" s="597"/>
      <c r="B3380" s="599"/>
      <c r="C3380" s="576"/>
      <c r="D3380" s="183"/>
      <c r="E3380" s="577"/>
      <c r="F3380" s="578"/>
      <c r="G3380" s="578"/>
      <c r="H3380" s="578"/>
    </row>
    <row r="3381" spans="1:8">
      <c r="A3381" s="597"/>
      <c r="B3381" s="599"/>
      <c r="C3381" s="576"/>
      <c r="D3381" s="183"/>
      <c r="E3381" s="577"/>
      <c r="F3381" s="578"/>
      <c r="G3381" s="578"/>
      <c r="H3381" s="578"/>
    </row>
    <row r="3382" spans="1:8">
      <c r="A3382" s="597"/>
      <c r="B3382" s="599"/>
      <c r="C3382" s="576"/>
      <c r="D3382" s="183"/>
      <c r="E3382" s="577"/>
      <c r="F3382" s="578"/>
      <c r="G3382" s="578"/>
      <c r="H3382" s="578"/>
    </row>
    <row r="3383" spans="1:8">
      <c r="A3383" s="597"/>
      <c r="B3383" s="599"/>
      <c r="C3383" s="576"/>
      <c r="D3383" s="183"/>
      <c r="E3383" s="577"/>
      <c r="F3383" s="578"/>
      <c r="G3383" s="578"/>
      <c r="H3383" s="578"/>
    </row>
    <row r="3384" spans="1:8">
      <c r="A3384" s="597"/>
      <c r="B3384" s="599"/>
      <c r="C3384" s="576"/>
      <c r="D3384" s="183"/>
      <c r="E3384" s="577"/>
      <c r="F3384" s="578"/>
      <c r="G3384" s="578"/>
      <c r="H3384" s="578"/>
    </row>
    <row r="3385" spans="1:8">
      <c r="A3385" s="597"/>
      <c r="B3385" s="584"/>
      <c r="C3385" s="576"/>
      <c r="D3385" s="183"/>
      <c r="E3385" s="577"/>
      <c r="F3385" s="578"/>
      <c r="G3385" s="578"/>
      <c r="H3385" s="578"/>
    </row>
    <row r="3386" spans="1:8">
      <c r="A3386" s="597"/>
      <c r="B3386" s="598"/>
      <c r="C3386" s="576"/>
      <c r="D3386" s="183"/>
      <c r="E3386" s="577"/>
      <c r="F3386" s="578"/>
      <c r="G3386" s="578"/>
      <c r="H3386" s="578"/>
    </row>
    <row r="3387" spans="1:8">
      <c r="A3387" s="597"/>
      <c r="B3387" s="598"/>
      <c r="C3387" s="576"/>
      <c r="D3387" s="183"/>
      <c r="E3387" s="577"/>
      <c r="F3387" s="578"/>
      <c r="G3387" s="578"/>
      <c r="H3387" s="578"/>
    </row>
    <row r="3388" spans="1:8">
      <c r="A3388" s="597"/>
      <c r="B3388" s="584"/>
      <c r="C3388" s="576"/>
      <c r="D3388" s="183"/>
      <c r="E3388" s="577"/>
      <c r="F3388" s="578"/>
      <c r="G3388" s="578"/>
      <c r="H3388" s="578"/>
    </row>
    <row r="3389" spans="1:8">
      <c r="A3389" s="597"/>
      <c r="B3389" s="598"/>
      <c r="C3389" s="576"/>
      <c r="D3389" s="183"/>
      <c r="E3389" s="577"/>
      <c r="F3389" s="578"/>
      <c r="G3389" s="578"/>
      <c r="H3389" s="578"/>
    </row>
    <row r="3390" spans="1:8">
      <c r="A3390" s="597"/>
      <c r="B3390" s="598"/>
      <c r="C3390" s="576"/>
      <c r="D3390" s="183"/>
      <c r="E3390" s="577"/>
      <c r="F3390" s="578"/>
      <c r="G3390" s="578"/>
      <c r="H3390" s="578"/>
    </row>
    <row r="3391" spans="1:8">
      <c r="A3391" s="583"/>
      <c r="B3391" s="584"/>
      <c r="C3391" s="576"/>
      <c r="D3391" s="183"/>
      <c r="E3391" s="577"/>
      <c r="F3391" s="578"/>
      <c r="G3391" s="578"/>
      <c r="H3391" s="578"/>
    </row>
    <row r="3392" spans="1:8">
      <c r="A3392" s="583"/>
      <c r="B3392" s="599"/>
      <c r="C3392" s="576"/>
      <c r="D3392" s="183"/>
      <c r="E3392" s="577"/>
      <c r="F3392" s="578"/>
      <c r="G3392" s="578"/>
      <c r="H3392" s="578"/>
    </row>
    <row r="3393" spans="1:8">
      <c r="A3393" s="583"/>
      <c r="B3393" s="599"/>
      <c r="C3393" s="576"/>
      <c r="D3393" s="183"/>
      <c r="E3393" s="577"/>
      <c r="F3393" s="578"/>
      <c r="G3393" s="578"/>
      <c r="H3393" s="578"/>
    </row>
    <row r="3394" spans="1:8">
      <c r="A3394" s="583"/>
      <c r="B3394" s="584"/>
      <c r="C3394" s="576"/>
      <c r="D3394" s="183"/>
      <c r="E3394" s="577"/>
      <c r="F3394" s="578"/>
      <c r="G3394" s="578"/>
      <c r="H3394" s="578"/>
    </row>
    <row r="3395" spans="1:8">
      <c r="A3395" s="583"/>
      <c r="B3395" s="584"/>
      <c r="C3395" s="576"/>
      <c r="D3395" s="183"/>
      <c r="E3395" s="577"/>
      <c r="F3395" s="578"/>
      <c r="G3395" s="578"/>
      <c r="H3395" s="578"/>
    </row>
    <row r="3396" spans="1:8">
      <c r="A3396" s="589"/>
      <c r="B3396" s="588"/>
      <c r="C3396" s="576"/>
      <c r="D3396" s="183"/>
      <c r="E3396" s="577"/>
      <c r="F3396" s="578"/>
      <c r="G3396" s="578"/>
      <c r="H3396" s="578"/>
    </row>
    <row r="3397" spans="1:8">
      <c r="A3397" s="583"/>
      <c r="B3397" s="588"/>
      <c r="C3397" s="576"/>
      <c r="D3397" s="183"/>
      <c r="E3397" s="577"/>
      <c r="F3397" s="578"/>
      <c r="G3397" s="578"/>
      <c r="H3397" s="578"/>
    </row>
    <row r="3398" spans="1:8">
      <c r="A3398" s="583"/>
      <c r="B3398" s="584"/>
      <c r="C3398" s="576"/>
      <c r="D3398" s="183"/>
      <c r="E3398" s="577"/>
      <c r="F3398" s="578"/>
      <c r="G3398" s="578"/>
      <c r="H3398" s="578"/>
    </row>
    <row r="3399" spans="1:8">
      <c r="A3399" s="589"/>
      <c r="B3399" s="588"/>
      <c r="C3399" s="576"/>
      <c r="D3399" s="183"/>
      <c r="E3399" s="577"/>
      <c r="F3399" s="578"/>
      <c r="G3399" s="578"/>
      <c r="H3399" s="578"/>
    </row>
    <row r="3400" spans="1:8">
      <c r="A3400" s="583"/>
      <c r="B3400" s="588"/>
      <c r="C3400" s="576"/>
      <c r="D3400" s="183"/>
      <c r="E3400" s="577"/>
      <c r="F3400" s="578"/>
      <c r="G3400" s="578"/>
      <c r="H3400" s="578"/>
    </row>
    <row r="3401" spans="1:8">
      <c r="A3401" s="583"/>
      <c r="B3401" s="584"/>
      <c r="C3401" s="576"/>
      <c r="D3401" s="183"/>
      <c r="E3401" s="577"/>
      <c r="F3401" s="578"/>
      <c r="G3401" s="578"/>
      <c r="H3401" s="578"/>
    </row>
    <row r="3402" spans="1:8">
      <c r="A3402" s="583"/>
      <c r="B3402" s="588"/>
      <c r="C3402" s="576"/>
      <c r="D3402" s="183"/>
      <c r="E3402" s="577"/>
      <c r="F3402" s="578"/>
      <c r="G3402" s="578"/>
      <c r="H3402" s="578"/>
    </row>
    <row r="3403" spans="1:8">
      <c r="A3403" s="583"/>
      <c r="B3403" s="588"/>
      <c r="C3403" s="576"/>
      <c r="D3403" s="183"/>
      <c r="E3403" s="577"/>
      <c r="F3403" s="578"/>
      <c r="G3403" s="578"/>
      <c r="H3403" s="578"/>
    </row>
    <row r="3404" spans="1:8">
      <c r="A3404" s="597"/>
      <c r="B3404" s="584"/>
      <c r="C3404" s="576"/>
      <c r="D3404" s="183"/>
      <c r="E3404" s="577"/>
      <c r="F3404" s="578"/>
      <c r="G3404" s="578"/>
      <c r="H3404" s="578"/>
    </row>
    <row r="3405" spans="1:8">
      <c r="A3405" s="597"/>
      <c r="B3405" s="599"/>
      <c r="C3405" s="576"/>
      <c r="D3405" s="183"/>
      <c r="E3405" s="577"/>
      <c r="F3405" s="578"/>
      <c r="G3405" s="578"/>
      <c r="H3405" s="578"/>
    </row>
    <row r="3406" spans="1:8">
      <c r="A3406" s="597"/>
      <c r="B3406" s="584"/>
      <c r="C3406" s="576"/>
      <c r="D3406" s="183"/>
      <c r="E3406" s="577"/>
      <c r="F3406" s="578"/>
      <c r="G3406" s="578"/>
      <c r="H3406" s="578"/>
    </row>
    <row r="3407" spans="1:8">
      <c r="A3407" s="597"/>
      <c r="B3407" s="599"/>
      <c r="C3407" s="576"/>
      <c r="D3407" s="183"/>
      <c r="E3407" s="577"/>
      <c r="F3407" s="578"/>
      <c r="G3407" s="578"/>
      <c r="H3407" s="578"/>
    </row>
    <row r="3408" spans="1:8">
      <c r="A3408" s="583"/>
      <c r="B3408" s="584"/>
      <c r="C3408" s="576"/>
      <c r="D3408" s="183"/>
      <c r="E3408" s="577"/>
      <c r="F3408" s="578"/>
      <c r="G3408" s="578"/>
      <c r="H3408" s="578"/>
    </row>
    <row r="3409" spans="1:8">
      <c r="A3409" s="597"/>
      <c r="B3409" s="599"/>
      <c r="C3409" s="576"/>
      <c r="D3409" s="183"/>
      <c r="E3409" s="577"/>
      <c r="F3409" s="578"/>
      <c r="G3409" s="578"/>
      <c r="H3409" s="578"/>
    </row>
    <row r="3410" spans="1:8">
      <c r="A3410" s="583"/>
      <c r="B3410" s="599"/>
      <c r="C3410" s="576"/>
      <c r="D3410" s="183"/>
      <c r="E3410" s="577"/>
      <c r="F3410" s="578"/>
      <c r="G3410" s="578"/>
      <c r="H3410" s="578"/>
    </row>
    <row r="3411" spans="1:8">
      <c r="A3411" s="603"/>
      <c r="B3411" s="584"/>
      <c r="C3411" s="576"/>
      <c r="D3411" s="183"/>
      <c r="E3411" s="577"/>
      <c r="F3411" s="578"/>
      <c r="G3411" s="578"/>
      <c r="H3411" s="578"/>
    </row>
    <row r="3412" spans="1:8">
      <c r="A3412" s="583"/>
      <c r="B3412" s="604"/>
      <c r="C3412" s="576"/>
      <c r="D3412" s="183"/>
      <c r="E3412" s="577"/>
      <c r="F3412" s="578"/>
      <c r="G3412" s="578"/>
      <c r="H3412" s="578"/>
    </row>
    <row r="3413" spans="1:8">
      <c r="A3413" s="583"/>
      <c r="B3413" s="604"/>
      <c r="C3413" s="576"/>
      <c r="D3413" s="183"/>
      <c r="E3413" s="577"/>
      <c r="F3413" s="578"/>
      <c r="G3413" s="578"/>
      <c r="H3413" s="578"/>
    </row>
    <row r="3414" spans="1:8">
      <c r="A3414" s="583"/>
      <c r="B3414" s="604"/>
      <c r="C3414" s="576"/>
      <c r="D3414" s="183"/>
      <c r="E3414" s="577"/>
      <c r="F3414" s="578"/>
      <c r="G3414" s="578"/>
      <c r="H3414" s="578"/>
    </row>
    <row r="3415" spans="1:8">
      <c r="A3415" s="583"/>
      <c r="B3415" s="604"/>
      <c r="C3415" s="576"/>
      <c r="D3415" s="183"/>
      <c r="E3415" s="577"/>
      <c r="F3415" s="578"/>
      <c r="G3415" s="578"/>
      <c r="H3415" s="578"/>
    </row>
    <row r="3416" spans="1:8">
      <c r="A3416" s="583"/>
      <c r="B3416" s="604"/>
      <c r="C3416" s="576"/>
      <c r="D3416" s="183"/>
      <c r="E3416" s="577"/>
      <c r="F3416" s="578"/>
      <c r="G3416" s="578"/>
      <c r="H3416" s="578"/>
    </row>
    <row r="3417" spans="1:8">
      <c r="A3417" s="583"/>
      <c r="B3417" s="604"/>
      <c r="C3417" s="576"/>
      <c r="D3417" s="183"/>
      <c r="E3417" s="577"/>
      <c r="F3417" s="578"/>
      <c r="G3417" s="578"/>
      <c r="H3417" s="578"/>
    </row>
    <row r="3418" spans="1:8">
      <c r="A3418" s="583"/>
      <c r="B3418" s="604"/>
      <c r="C3418" s="576"/>
      <c r="D3418" s="183"/>
      <c r="E3418" s="577"/>
      <c r="F3418" s="578"/>
      <c r="G3418" s="578"/>
      <c r="H3418" s="578"/>
    </row>
    <row r="3419" spans="1:8">
      <c r="A3419" s="583"/>
      <c r="B3419" s="604"/>
      <c r="C3419" s="576"/>
      <c r="D3419" s="183"/>
      <c r="E3419" s="577"/>
      <c r="F3419" s="578"/>
      <c r="G3419" s="578"/>
      <c r="H3419" s="578"/>
    </row>
    <row r="3420" spans="1:8">
      <c r="A3420" s="583"/>
      <c r="B3420" s="604"/>
      <c r="C3420" s="576"/>
      <c r="D3420" s="183"/>
      <c r="E3420" s="577"/>
      <c r="F3420" s="578"/>
      <c r="G3420" s="578"/>
      <c r="H3420" s="578"/>
    </row>
    <row r="3421" spans="1:8">
      <c r="A3421" s="583"/>
      <c r="B3421" s="604"/>
      <c r="C3421" s="576"/>
      <c r="D3421" s="183"/>
      <c r="E3421" s="577"/>
      <c r="F3421" s="578"/>
      <c r="G3421" s="578"/>
      <c r="H3421" s="578"/>
    </row>
    <row r="3422" spans="1:8">
      <c r="A3422" s="583"/>
      <c r="B3422" s="604"/>
      <c r="C3422" s="576"/>
      <c r="D3422" s="183"/>
      <c r="E3422" s="577"/>
      <c r="F3422" s="578"/>
      <c r="G3422" s="578"/>
      <c r="H3422" s="578"/>
    </row>
    <row r="3423" spans="1:8">
      <c r="A3423" s="583"/>
      <c r="B3423" s="604"/>
      <c r="C3423" s="576"/>
      <c r="D3423" s="183"/>
      <c r="E3423" s="577"/>
      <c r="F3423" s="578"/>
      <c r="G3423" s="578"/>
      <c r="H3423" s="578"/>
    </row>
    <row r="3424" spans="1:8">
      <c r="A3424" s="583"/>
      <c r="B3424" s="604"/>
      <c r="C3424" s="576"/>
      <c r="D3424" s="183"/>
      <c r="E3424" s="577"/>
      <c r="F3424" s="578"/>
      <c r="G3424" s="578"/>
      <c r="H3424" s="578"/>
    </row>
    <row r="3425" spans="1:8">
      <c r="A3425" s="583"/>
      <c r="B3425" s="604"/>
      <c r="C3425" s="576"/>
      <c r="D3425" s="183"/>
      <c r="E3425" s="577"/>
      <c r="F3425" s="578"/>
      <c r="G3425" s="578"/>
      <c r="H3425" s="578"/>
    </row>
    <row r="3426" spans="1:8">
      <c r="A3426" s="583"/>
      <c r="B3426" s="604"/>
      <c r="C3426" s="576"/>
      <c r="D3426" s="183"/>
      <c r="E3426" s="577"/>
      <c r="F3426" s="578"/>
      <c r="G3426" s="578"/>
      <c r="H3426" s="578"/>
    </row>
    <row r="3427" spans="1:8">
      <c r="A3427" s="583"/>
      <c r="B3427" s="604"/>
      <c r="C3427" s="576"/>
      <c r="D3427" s="183"/>
      <c r="E3427" s="577"/>
      <c r="F3427" s="578"/>
      <c r="G3427" s="578"/>
      <c r="H3427" s="578"/>
    </row>
    <row r="3428" spans="1:8">
      <c r="A3428" s="583"/>
      <c r="B3428" s="604"/>
      <c r="C3428" s="576"/>
      <c r="D3428" s="183"/>
      <c r="E3428" s="577"/>
      <c r="F3428" s="578"/>
      <c r="G3428" s="578"/>
      <c r="H3428" s="578"/>
    </row>
    <row r="3429" spans="1:8">
      <c r="A3429" s="583"/>
      <c r="B3429" s="604"/>
      <c r="C3429" s="576"/>
      <c r="D3429" s="183"/>
      <c r="E3429" s="577"/>
      <c r="F3429" s="578"/>
      <c r="G3429" s="578"/>
      <c r="H3429" s="578"/>
    </row>
    <row r="3430" spans="1:8">
      <c r="A3430" s="583"/>
      <c r="B3430" s="604"/>
      <c r="C3430" s="576"/>
      <c r="D3430" s="183"/>
      <c r="E3430" s="577"/>
      <c r="F3430" s="578"/>
      <c r="G3430" s="578"/>
      <c r="H3430" s="578"/>
    </row>
    <row r="3431" spans="1:8">
      <c r="A3431" s="583"/>
      <c r="B3431" s="604"/>
      <c r="C3431" s="576"/>
      <c r="D3431" s="183"/>
      <c r="E3431" s="577"/>
      <c r="F3431" s="578"/>
      <c r="G3431" s="578"/>
      <c r="H3431" s="578"/>
    </row>
    <row r="3432" spans="1:8">
      <c r="A3432" s="583"/>
      <c r="B3432" s="605"/>
      <c r="C3432" s="576"/>
      <c r="D3432" s="183"/>
      <c r="E3432" s="577"/>
      <c r="F3432" s="578"/>
      <c r="G3432" s="578"/>
      <c r="H3432" s="578"/>
    </row>
    <row r="3433" spans="1:8">
      <c r="A3433" s="583"/>
      <c r="B3433" s="605"/>
      <c r="C3433" s="576"/>
      <c r="D3433" s="183"/>
      <c r="E3433" s="577"/>
      <c r="F3433" s="578"/>
      <c r="G3433" s="578"/>
      <c r="H3433" s="578"/>
    </row>
    <row r="3434" spans="1:8">
      <c r="A3434" s="583"/>
      <c r="B3434" s="605"/>
      <c r="C3434" s="576"/>
      <c r="D3434" s="183"/>
      <c r="E3434" s="577"/>
      <c r="F3434" s="578"/>
      <c r="G3434" s="578"/>
      <c r="H3434" s="578"/>
    </row>
    <row r="3435" spans="1:8">
      <c r="A3435" s="606"/>
      <c r="B3435" s="607"/>
      <c r="C3435" s="576"/>
      <c r="D3435" s="183"/>
      <c r="E3435" s="577"/>
      <c r="F3435" s="578"/>
      <c r="G3435" s="578"/>
      <c r="H3435" s="578"/>
    </row>
    <row r="3436" spans="1:8" ht="18.75">
      <c r="A3436" s="606"/>
      <c r="B3436" s="608"/>
      <c r="C3436" s="576"/>
      <c r="D3436" s="183"/>
      <c r="E3436" s="577"/>
      <c r="F3436" s="578"/>
      <c r="G3436" s="578"/>
      <c r="H3436" s="578"/>
    </row>
    <row r="3437" spans="1:8">
      <c r="A3437" s="606"/>
      <c r="B3437" s="609"/>
      <c r="C3437" s="576"/>
      <c r="D3437" s="183"/>
      <c r="E3437" s="577"/>
      <c r="F3437" s="578"/>
      <c r="G3437" s="578"/>
      <c r="H3437" s="578"/>
    </row>
    <row r="3438" spans="1:8">
      <c r="A3438" s="606"/>
      <c r="B3438" s="609"/>
      <c r="C3438" s="576"/>
      <c r="D3438" s="183"/>
      <c r="E3438" s="577"/>
      <c r="F3438" s="578"/>
      <c r="G3438" s="578"/>
      <c r="H3438" s="578"/>
    </row>
    <row r="3439" spans="1:8">
      <c r="A3439" s="610"/>
      <c r="B3439" s="611"/>
      <c r="C3439" s="576"/>
      <c r="D3439" s="183"/>
      <c r="E3439" s="577"/>
      <c r="F3439" s="578"/>
      <c r="G3439" s="578"/>
      <c r="H3439" s="578"/>
    </row>
    <row r="3440" spans="1:8">
      <c r="A3440" s="610"/>
      <c r="B3440" s="611"/>
      <c r="C3440" s="576"/>
      <c r="D3440" s="183"/>
      <c r="E3440" s="577"/>
      <c r="F3440" s="578"/>
      <c r="G3440" s="578"/>
      <c r="H3440" s="578"/>
    </row>
    <row r="3441" spans="1:8" ht="15.75">
      <c r="A3441" s="610"/>
      <c r="B3441" s="612"/>
      <c r="C3441" s="576"/>
      <c r="D3441" s="183"/>
      <c r="E3441" s="577"/>
      <c r="F3441" s="578"/>
      <c r="G3441" s="578"/>
      <c r="H3441" s="578"/>
    </row>
    <row r="3442" spans="1:8">
      <c r="A3442" s="610"/>
      <c r="B3442" s="613"/>
      <c r="C3442" s="576"/>
      <c r="D3442" s="183"/>
      <c r="E3442" s="577"/>
      <c r="F3442" s="578"/>
      <c r="G3442" s="578"/>
      <c r="H3442" s="578"/>
    </row>
    <row r="3443" spans="1:8">
      <c r="A3443" s="610"/>
      <c r="B3443" s="613"/>
      <c r="C3443" s="576"/>
      <c r="D3443" s="183"/>
      <c r="E3443" s="577"/>
      <c r="F3443" s="578"/>
      <c r="G3443" s="578"/>
      <c r="H3443" s="578"/>
    </row>
    <row r="3444" spans="1:8">
      <c r="A3444" s="610"/>
      <c r="B3444" s="614"/>
      <c r="C3444" s="576"/>
      <c r="D3444" s="183"/>
      <c r="E3444" s="577"/>
      <c r="F3444" s="578"/>
      <c r="G3444" s="578"/>
      <c r="H3444" s="578"/>
    </row>
    <row r="3445" spans="1:8">
      <c r="A3445" s="615"/>
      <c r="B3445" s="615"/>
      <c r="C3445" s="615"/>
      <c r="D3445" s="615"/>
      <c r="E3445" s="615"/>
      <c r="F3445" s="615"/>
      <c r="G3445" s="578"/>
      <c r="H3445" s="578"/>
    </row>
    <row r="3446" spans="1:8" ht="15.75">
      <c r="A3446" s="583"/>
      <c r="B3446" s="616"/>
      <c r="C3446" s="576"/>
      <c r="D3446" s="183"/>
      <c r="E3446" s="577"/>
      <c r="F3446" s="578"/>
      <c r="G3446" s="578"/>
      <c r="H3446" s="578"/>
    </row>
    <row r="3447" spans="1:8">
      <c r="A3447" s="606"/>
      <c r="B3447" s="617"/>
      <c r="C3447" s="576"/>
      <c r="D3447" s="183"/>
      <c r="E3447" s="577"/>
      <c r="F3447" s="578"/>
      <c r="G3447" s="578"/>
      <c r="H3447" s="578"/>
    </row>
    <row r="3448" spans="1:8">
      <c r="A3448" s="606"/>
      <c r="B3448" s="617"/>
      <c r="C3448" s="576"/>
      <c r="D3448" s="183"/>
      <c r="E3448" s="577"/>
      <c r="F3448" s="578"/>
      <c r="G3448" s="578"/>
      <c r="H3448" s="578"/>
    </row>
    <row r="3449" spans="1:8">
      <c r="A3449" s="606"/>
      <c r="B3449" s="618"/>
      <c r="C3449" s="576"/>
      <c r="D3449" s="183"/>
      <c r="E3449" s="577"/>
      <c r="F3449" s="578"/>
      <c r="G3449" s="578"/>
      <c r="H3449" s="578"/>
    </row>
    <row r="3450" spans="1:8" ht="15.75">
      <c r="A3450" s="606"/>
      <c r="B3450" s="616"/>
      <c r="C3450" s="576"/>
      <c r="D3450" s="183"/>
      <c r="E3450" s="577"/>
      <c r="F3450" s="578"/>
      <c r="G3450" s="578"/>
      <c r="H3450" s="578"/>
    </row>
    <row r="3451" spans="1:8">
      <c r="A3451" s="610"/>
      <c r="B3451" s="619"/>
      <c r="C3451" s="576"/>
      <c r="D3451" s="183"/>
      <c r="E3451" s="577"/>
      <c r="F3451" s="578"/>
      <c r="G3451" s="578"/>
      <c r="H3451" s="578"/>
    </row>
    <row r="3452" spans="1:8">
      <c r="A3452" s="610"/>
      <c r="B3452" s="620"/>
      <c r="C3452" s="576"/>
      <c r="D3452" s="183"/>
      <c r="E3452" s="577"/>
      <c r="F3452" s="578"/>
      <c r="G3452" s="578"/>
      <c r="H3452" s="578"/>
    </row>
    <row r="3453" spans="1:8">
      <c r="A3453" s="610"/>
      <c r="B3453" s="620"/>
      <c r="C3453" s="576"/>
      <c r="D3453" s="183"/>
      <c r="E3453" s="577"/>
      <c r="F3453" s="578"/>
      <c r="G3453" s="578"/>
      <c r="H3453" s="578"/>
    </row>
    <row r="3454" spans="1:8">
      <c r="A3454" s="610"/>
      <c r="B3454" s="620"/>
      <c r="C3454" s="576"/>
      <c r="D3454" s="183"/>
      <c r="E3454" s="577"/>
      <c r="F3454" s="578"/>
      <c r="G3454" s="578"/>
      <c r="H3454" s="578"/>
    </row>
    <row r="3455" spans="1:8">
      <c r="A3455" s="610"/>
      <c r="B3455" s="620"/>
      <c r="C3455" s="576"/>
      <c r="D3455" s="183"/>
      <c r="E3455" s="577"/>
      <c r="F3455" s="578"/>
      <c r="G3455" s="578"/>
      <c r="H3455" s="578"/>
    </row>
    <row r="3456" spans="1:8">
      <c r="A3456" s="610"/>
      <c r="B3456" s="620"/>
      <c r="C3456" s="576"/>
      <c r="D3456" s="183"/>
      <c r="E3456" s="577"/>
      <c r="F3456" s="578"/>
      <c r="G3456" s="578"/>
      <c r="H3456" s="578"/>
    </row>
    <row r="3457" spans="1:8">
      <c r="A3457" s="610"/>
      <c r="B3457" s="619"/>
      <c r="C3457" s="576"/>
      <c r="D3457" s="183"/>
      <c r="E3457" s="577"/>
      <c r="F3457" s="578"/>
      <c r="G3457" s="578"/>
      <c r="H3457" s="578"/>
    </row>
    <row r="3458" spans="1:8">
      <c r="A3458" s="610"/>
      <c r="B3458" s="620"/>
      <c r="C3458" s="576"/>
      <c r="D3458" s="183"/>
      <c r="E3458" s="577"/>
      <c r="F3458" s="578"/>
      <c r="G3458" s="578"/>
      <c r="H3458" s="578"/>
    </row>
    <row r="3459" spans="1:8">
      <c r="A3459" s="610"/>
      <c r="B3459" s="619"/>
      <c r="C3459" s="576"/>
      <c r="D3459" s="183"/>
      <c r="E3459" s="577"/>
      <c r="F3459" s="578"/>
      <c r="G3459" s="578"/>
      <c r="H3459" s="578"/>
    </row>
    <row r="3460" spans="1:8">
      <c r="A3460" s="610"/>
      <c r="B3460" s="620"/>
      <c r="C3460" s="576"/>
      <c r="D3460" s="183"/>
      <c r="E3460" s="577"/>
      <c r="F3460" s="578"/>
      <c r="G3460" s="578"/>
      <c r="H3460" s="578"/>
    </row>
    <row r="3461" spans="1:8">
      <c r="A3461" s="610"/>
      <c r="B3461" s="620"/>
      <c r="C3461" s="576"/>
      <c r="D3461" s="183"/>
      <c r="E3461" s="577"/>
      <c r="F3461" s="578"/>
      <c r="G3461" s="578"/>
      <c r="H3461" s="578"/>
    </row>
    <row r="3462" spans="1:8" ht="18">
      <c r="A3462" s="610"/>
      <c r="B3462" s="621"/>
      <c r="C3462" s="576"/>
      <c r="D3462" s="183"/>
      <c r="E3462" s="577"/>
      <c r="F3462" s="578"/>
      <c r="G3462" s="578"/>
      <c r="H3462" s="578"/>
    </row>
    <row r="3463" spans="1:8">
      <c r="A3463" s="610"/>
      <c r="B3463" s="622"/>
      <c r="C3463" s="576"/>
      <c r="D3463" s="183"/>
      <c r="E3463" s="577"/>
      <c r="F3463" s="578"/>
      <c r="G3463" s="578"/>
      <c r="H3463" s="578"/>
    </row>
    <row r="3464" spans="1:8">
      <c r="A3464" s="610"/>
      <c r="B3464" s="617"/>
      <c r="C3464" s="576"/>
      <c r="D3464" s="183"/>
      <c r="E3464" s="577"/>
      <c r="F3464" s="578"/>
      <c r="G3464" s="578"/>
      <c r="H3464" s="578"/>
    </row>
    <row r="3465" spans="1:8">
      <c r="A3465" s="610"/>
      <c r="B3465" s="617"/>
      <c r="C3465" s="576"/>
      <c r="D3465" s="183"/>
      <c r="E3465" s="577"/>
      <c r="F3465" s="578"/>
      <c r="G3465" s="578"/>
      <c r="H3465" s="578"/>
    </row>
    <row r="3466" spans="1:8">
      <c r="A3466" s="610"/>
      <c r="B3466" s="617"/>
      <c r="C3466" s="576"/>
      <c r="D3466" s="183"/>
      <c r="E3466" s="577"/>
      <c r="F3466" s="578"/>
      <c r="G3466" s="578"/>
      <c r="H3466" s="578"/>
    </row>
    <row r="3467" spans="1:8">
      <c r="A3467" s="610"/>
      <c r="B3467" s="617"/>
      <c r="C3467" s="576"/>
      <c r="D3467" s="183"/>
      <c r="E3467" s="577"/>
      <c r="F3467" s="578"/>
      <c r="G3467" s="578"/>
      <c r="H3467" s="578"/>
    </row>
    <row r="3468" spans="1:8">
      <c r="A3468" s="610"/>
      <c r="B3468" s="617"/>
      <c r="C3468" s="576"/>
      <c r="D3468" s="183"/>
      <c r="E3468" s="577"/>
      <c r="F3468" s="578"/>
      <c r="G3468" s="578"/>
      <c r="H3468" s="578"/>
    </row>
    <row r="3469" spans="1:8">
      <c r="A3469" s="610"/>
      <c r="B3469" s="617"/>
      <c r="C3469" s="576"/>
      <c r="D3469" s="183"/>
      <c r="E3469" s="577"/>
      <c r="F3469" s="578"/>
      <c r="G3469" s="578"/>
      <c r="H3469" s="578"/>
    </row>
    <row r="3470" spans="1:8" ht="18">
      <c r="A3470" s="610"/>
      <c r="B3470" s="623"/>
      <c r="C3470" s="623"/>
      <c r="D3470" s="623"/>
      <c r="E3470" s="623"/>
      <c r="F3470" s="578"/>
      <c r="G3470" s="578"/>
      <c r="H3470" s="578"/>
    </row>
    <row r="3471" spans="1:8">
      <c r="A3471" s="610"/>
      <c r="B3471" s="622"/>
      <c r="C3471" s="576"/>
      <c r="D3471" s="183"/>
      <c r="E3471" s="577"/>
      <c r="F3471" s="578"/>
      <c r="G3471" s="578"/>
      <c r="H3471" s="578"/>
    </row>
    <row r="3472" spans="1:8">
      <c r="A3472" s="610"/>
      <c r="B3472" s="624"/>
      <c r="C3472" s="576"/>
      <c r="D3472" s="183"/>
      <c r="E3472" s="577"/>
      <c r="F3472" s="578"/>
      <c r="G3472" s="578"/>
      <c r="H3472" s="578"/>
    </row>
    <row r="3473" spans="1:8">
      <c r="A3473" s="610"/>
      <c r="B3473" s="624"/>
      <c r="C3473" s="576"/>
      <c r="D3473" s="183"/>
      <c r="E3473" s="577"/>
      <c r="F3473" s="578"/>
      <c r="G3473" s="578"/>
      <c r="H3473" s="578"/>
    </row>
    <row r="3474" spans="1:8">
      <c r="A3474" s="610"/>
      <c r="B3474" s="617"/>
      <c r="C3474" s="576"/>
      <c r="D3474" s="183"/>
      <c r="E3474" s="577"/>
      <c r="F3474" s="578"/>
      <c r="G3474" s="578"/>
      <c r="H3474" s="578"/>
    </row>
    <row r="3475" spans="1:8">
      <c r="A3475" s="610"/>
      <c r="B3475" s="617"/>
      <c r="C3475" s="576"/>
      <c r="D3475" s="183"/>
      <c r="E3475" s="577"/>
      <c r="F3475" s="578"/>
      <c r="G3475" s="578"/>
      <c r="H3475" s="578"/>
    </row>
    <row r="3476" spans="1:8">
      <c r="A3476" s="610"/>
      <c r="B3476" s="617"/>
      <c r="C3476" s="576"/>
      <c r="D3476" s="183"/>
      <c r="E3476" s="577"/>
      <c r="F3476" s="578"/>
      <c r="G3476" s="578"/>
      <c r="H3476" s="578"/>
    </row>
    <row r="3477" spans="1:8">
      <c r="A3477" s="610"/>
      <c r="B3477" s="610"/>
      <c r="C3477" s="576"/>
      <c r="D3477" s="610"/>
      <c r="E3477" s="578"/>
      <c r="F3477" s="578"/>
      <c r="G3477" s="578"/>
      <c r="H3477" s="578"/>
    </row>
    <row r="3478" spans="1:8">
      <c r="A3478" s="610"/>
      <c r="B3478" s="610"/>
      <c r="C3478" s="576"/>
      <c r="D3478" s="610"/>
      <c r="E3478" s="578"/>
      <c r="F3478" s="578"/>
      <c r="G3478" s="578"/>
      <c r="H3478" s="578"/>
    </row>
    <row r="3479" spans="1:8">
      <c r="A3479" s="610"/>
      <c r="B3479" s="610"/>
      <c r="C3479" s="576"/>
      <c r="D3479" s="610"/>
      <c r="E3479" s="578"/>
      <c r="F3479" s="578"/>
      <c r="G3479" s="578"/>
      <c r="H3479" s="578"/>
    </row>
    <row r="3480" spans="1:8">
      <c r="A3480" s="610"/>
      <c r="B3480" s="610"/>
      <c r="C3480" s="576"/>
      <c r="D3480" s="610"/>
      <c r="E3480" s="578"/>
      <c r="F3480" s="578"/>
      <c r="G3480" s="578"/>
      <c r="H3480" s="578"/>
    </row>
    <row r="3481" spans="1:8">
      <c r="A3481" s="610"/>
      <c r="B3481" s="610"/>
      <c r="C3481" s="576"/>
      <c r="D3481" s="610"/>
      <c r="E3481" s="578"/>
      <c r="F3481" s="578"/>
      <c r="G3481" s="578"/>
      <c r="H3481" s="578"/>
    </row>
    <row r="3482" spans="1:8">
      <c r="A3482" s="610"/>
      <c r="B3482" s="610"/>
      <c r="C3482" s="576"/>
      <c r="D3482" s="610"/>
      <c r="E3482" s="578"/>
      <c r="F3482" s="578"/>
      <c r="G3482" s="578"/>
      <c r="H3482" s="578"/>
    </row>
    <row r="3483" spans="1:8">
      <c r="A3483" s="610"/>
      <c r="B3483" s="610"/>
      <c r="C3483" s="576"/>
      <c r="D3483" s="610"/>
      <c r="E3483" s="578"/>
      <c r="F3483" s="578"/>
      <c r="G3483" s="578"/>
      <c r="H3483" s="578"/>
    </row>
    <row r="3484" spans="1:8">
      <c r="A3484" s="610"/>
      <c r="B3484" s="610"/>
      <c r="C3484" s="576"/>
      <c r="D3484" s="610"/>
      <c r="E3484" s="578"/>
      <c r="F3484" s="578"/>
      <c r="G3484" s="578"/>
      <c r="H3484" s="578"/>
    </row>
    <row r="3485" spans="1:8">
      <c r="A3485" s="610"/>
      <c r="B3485" s="610"/>
      <c r="C3485" s="576"/>
      <c r="D3485" s="610"/>
      <c r="E3485" s="578"/>
      <c r="F3485" s="578"/>
      <c r="G3485" s="578"/>
      <c r="H3485" s="578"/>
    </row>
    <row r="3486" spans="1:8">
      <c r="A3486" s="610"/>
      <c r="B3486" s="610"/>
      <c r="C3486" s="576"/>
      <c r="D3486" s="610"/>
      <c r="E3486" s="578"/>
      <c r="F3486" s="578"/>
      <c r="G3486" s="578"/>
      <c r="H3486" s="578"/>
    </row>
    <row r="3487" spans="1:8">
      <c r="A3487" s="610"/>
      <c r="B3487" s="610"/>
      <c r="C3487" s="576"/>
      <c r="D3487" s="610"/>
      <c r="E3487" s="578"/>
      <c r="F3487" s="578"/>
      <c r="G3487" s="578"/>
      <c r="H3487" s="578"/>
    </row>
    <row r="3488" spans="1:8">
      <c r="A3488" s="610"/>
      <c r="B3488" s="610"/>
      <c r="C3488" s="576"/>
      <c r="D3488" s="610"/>
      <c r="E3488" s="578"/>
      <c r="F3488" s="578"/>
      <c r="G3488" s="578"/>
      <c r="H3488" s="578"/>
    </row>
    <row r="3489" spans="1:8">
      <c r="A3489" s="610"/>
      <c r="B3489" s="610"/>
      <c r="C3489" s="576"/>
      <c r="D3489" s="610"/>
      <c r="E3489" s="578"/>
      <c r="F3489" s="578"/>
      <c r="G3489" s="578"/>
      <c r="H3489" s="578"/>
    </row>
    <row r="3490" spans="1:8">
      <c r="A3490" s="610"/>
      <c r="B3490" s="610"/>
      <c r="C3490" s="576"/>
      <c r="D3490" s="610"/>
      <c r="E3490" s="578"/>
      <c r="F3490" s="578"/>
      <c r="G3490" s="578"/>
      <c r="H3490" s="578"/>
    </row>
    <row r="3491" spans="1:8">
      <c r="A3491" s="610"/>
      <c r="B3491" s="610"/>
      <c r="C3491" s="576"/>
      <c r="D3491" s="610"/>
      <c r="E3491" s="578"/>
      <c r="F3491" s="578"/>
      <c r="G3491" s="578"/>
      <c r="H3491" s="578"/>
    </row>
    <row r="3492" spans="1:8">
      <c r="A3492" s="610"/>
      <c r="B3492" s="610"/>
      <c r="C3492" s="576"/>
      <c r="D3492" s="610"/>
      <c r="E3492" s="578"/>
      <c r="F3492" s="578"/>
      <c r="G3492" s="578"/>
      <c r="H3492" s="578"/>
    </row>
    <row r="3493" spans="1:8">
      <c r="A3493" s="610"/>
      <c r="B3493" s="610"/>
      <c r="C3493" s="576"/>
      <c r="D3493" s="610"/>
      <c r="E3493" s="578"/>
      <c r="F3493" s="578"/>
      <c r="G3493" s="578"/>
      <c r="H3493" s="578"/>
    </row>
    <row r="3494" spans="1:8">
      <c r="A3494" s="610"/>
      <c r="B3494" s="610"/>
      <c r="C3494" s="576"/>
      <c r="D3494" s="610"/>
      <c r="E3494" s="578"/>
      <c r="F3494" s="578"/>
      <c r="G3494" s="578"/>
      <c r="H3494" s="578"/>
    </row>
    <row r="3495" spans="1:8">
      <c r="A3495" s="610"/>
      <c r="B3495" s="610"/>
      <c r="C3495" s="576"/>
      <c r="D3495" s="610"/>
      <c r="E3495" s="578"/>
      <c r="F3495" s="578"/>
      <c r="G3495" s="578"/>
      <c r="H3495" s="578"/>
    </row>
    <row r="3496" spans="1:8">
      <c r="A3496" s="610"/>
      <c r="B3496" s="610"/>
      <c r="C3496" s="576"/>
      <c r="D3496" s="610"/>
      <c r="E3496" s="578"/>
      <c r="F3496" s="578"/>
      <c r="G3496" s="578"/>
      <c r="H3496" s="578"/>
    </row>
    <row r="3497" spans="1:8">
      <c r="A3497" s="610"/>
      <c r="B3497" s="610"/>
      <c r="C3497" s="576"/>
      <c r="D3497" s="610"/>
      <c r="E3497" s="578"/>
      <c r="F3497" s="578"/>
      <c r="G3497" s="578"/>
      <c r="H3497" s="578"/>
    </row>
    <row r="3498" spans="1:8">
      <c r="A3498" s="610"/>
      <c r="B3498" s="610"/>
      <c r="C3498" s="576"/>
      <c r="D3498" s="610"/>
      <c r="E3498" s="578"/>
      <c r="F3498" s="578"/>
      <c r="G3498" s="578"/>
      <c r="H3498" s="578"/>
    </row>
    <row r="3499" spans="1:8">
      <c r="A3499" s="610"/>
      <c r="B3499" s="610"/>
      <c r="C3499" s="576"/>
      <c r="D3499" s="610"/>
      <c r="E3499" s="578"/>
      <c r="F3499" s="578"/>
      <c r="G3499" s="578"/>
      <c r="H3499" s="578"/>
    </row>
    <row r="3500" spans="1:8">
      <c r="A3500" s="610"/>
      <c r="B3500" s="610"/>
      <c r="C3500" s="576"/>
      <c r="D3500" s="610"/>
      <c r="E3500" s="578"/>
      <c r="F3500" s="578"/>
      <c r="G3500" s="578"/>
      <c r="H3500" s="578"/>
    </row>
    <row r="3501" spans="1:8">
      <c r="A3501" s="610"/>
      <c r="B3501" s="610"/>
      <c r="C3501" s="576"/>
      <c r="D3501" s="610"/>
      <c r="E3501" s="578"/>
      <c r="F3501" s="578"/>
      <c r="G3501" s="578"/>
      <c r="H3501" s="578"/>
    </row>
    <row r="3502" spans="1:8">
      <c r="A3502" s="610"/>
      <c r="B3502" s="610"/>
      <c r="C3502" s="576"/>
      <c r="D3502" s="610"/>
      <c r="E3502" s="578"/>
      <c r="F3502" s="578"/>
      <c r="G3502" s="578"/>
      <c r="H3502" s="578"/>
    </row>
    <row r="3503" spans="1:8">
      <c r="A3503" s="610"/>
      <c r="B3503" s="610"/>
      <c r="C3503" s="576"/>
      <c r="D3503" s="610"/>
      <c r="E3503" s="578"/>
      <c r="F3503" s="578"/>
      <c r="G3503" s="578"/>
      <c r="H3503" s="578"/>
    </row>
    <row r="3504" spans="1:8">
      <c r="A3504" s="610"/>
      <c r="B3504" s="610"/>
      <c r="C3504" s="576"/>
      <c r="D3504" s="610"/>
      <c r="E3504" s="578"/>
      <c r="F3504" s="578"/>
      <c r="G3504" s="578"/>
      <c r="H3504" s="578"/>
    </row>
    <row r="3505" spans="1:8">
      <c r="A3505" s="610"/>
      <c r="B3505" s="610"/>
      <c r="C3505" s="576"/>
      <c r="D3505" s="610"/>
      <c r="E3505" s="578"/>
      <c r="F3505" s="578"/>
      <c r="G3505" s="578"/>
      <c r="H3505" s="578"/>
    </row>
    <row r="3506" spans="1:8">
      <c r="A3506" s="610"/>
      <c r="B3506" s="610"/>
      <c r="C3506" s="576"/>
      <c r="D3506" s="610"/>
      <c r="E3506" s="578"/>
      <c r="F3506" s="578"/>
      <c r="G3506" s="578"/>
      <c r="H3506" s="578"/>
    </row>
    <row r="3507" spans="1:8">
      <c r="A3507" s="610"/>
      <c r="B3507" s="610"/>
      <c r="C3507" s="576"/>
      <c r="D3507" s="610"/>
      <c r="E3507" s="578"/>
      <c r="F3507" s="578"/>
      <c r="G3507" s="578"/>
      <c r="H3507" s="578"/>
    </row>
    <row r="3508" spans="1:8">
      <c r="A3508" s="610"/>
      <c r="B3508" s="610"/>
      <c r="C3508" s="576"/>
      <c r="D3508" s="610"/>
      <c r="E3508" s="578"/>
      <c r="F3508" s="578"/>
      <c r="G3508" s="578"/>
      <c r="H3508" s="578"/>
    </row>
    <row r="3509" spans="1:8">
      <c r="A3509" s="610"/>
      <c r="B3509" s="610"/>
      <c r="C3509" s="576"/>
      <c r="D3509" s="610"/>
      <c r="E3509" s="578"/>
      <c r="F3509" s="578"/>
      <c r="G3509" s="578"/>
      <c r="H3509" s="578"/>
    </row>
    <row r="3510" spans="1:8">
      <c r="A3510" s="610"/>
      <c r="B3510" s="610"/>
      <c r="C3510" s="576"/>
      <c r="D3510" s="610"/>
      <c r="E3510" s="578"/>
      <c r="F3510" s="578"/>
      <c r="G3510" s="578"/>
      <c r="H3510" s="578"/>
    </row>
    <row r="3511" spans="1:8">
      <c r="A3511" s="610"/>
      <c r="B3511" s="610"/>
      <c r="C3511" s="576"/>
      <c r="D3511" s="610"/>
      <c r="E3511" s="578"/>
      <c r="F3511" s="578"/>
      <c r="G3511" s="578"/>
      <c r="H3511" s="578"/>
    </row>
    <row r="3512" spans="1:8">
      <c r="A3512" s="610"/>
      <c r="B3512" s="610"/>
      <c r="C3512" s="576"/>
      <c r="D3512" s="610"/>
      <c r="E3512" s="578"/>
      <c r="F3512" s="578"/>
      <c r="G3512" s="578"/>
      <c r="H3512" s="578"/>
    </row>
    <row r="3513" spans="1:8">
      <c r="A3513" s="610"/>
      <c r="B3513" s="610"/>
      <c r="C3513" s="576"/>
      <c r="D3513" s="610"/>
      <c r="E3513" s="578"/>
      <c r="F3513" s="578"/>
      <c r="G3513" s="578"/>
      <c r="H3513" s="578"/>
    </row>
    <row r="3514" spans="1:8">
      <c r="A3514" s="610"/>
      <c r="B3514" s="610"/>
      <c r="C3514" s="576"/>
      <c r="D3514" s="610"/>
      <c r="E3514" s="578"/>
      <c r="F3514" s="578"/>
      <c r="G3514" s="578"/>
      <c r="H3514" s="578"/>
    </row>
    <row r="3515" spans="1:8">
      <c r="A3515" s="610"/>
      <c r="B3515" s="610"/>
      <c r="C3515" s="576"/>
      <c r="D3515" s="610"/>
      <c r="E3515" s="578"/>
      <c r="F3515" s="578"/>
      <c r="G3515" s="578"/>
      <c r="H3515" s="578"/>
    </row>
  </sheetData>
  <mergeCells count="23">
    <mergeCell ref="D670:H670"/>
    <mergeCell ref="D671:H671"/>
    <mergeCell ref="B994:D994"/>
    <mergeCell ref="A3445:F3445"/>
    <mergeCell ref="B3470:E3470"/>
    <mergeCell ref="D634:H634"/>
    <mergeCell ref="D642:H642"/>
    <mergeCell ref="D643:H643"/>
    <mergeCell ref="D651:H651"/>
    <mergeCell ref="D660:H660"/>
    <mergeCell ref="D661:H661"/>
    <mergeCell ref="D606:H606"/>
    <mergeCell ref="D615:H615"/>
    <mergeCell ref="D616:H616"/>
    <mergeCell ref="D624:H624"/>
    <mergeCell ref="D625:H625"/>
    <mergeCell ref="D633:H633"/>
    <mergeCell ref="C516:H516"/>
    <mergeCell ref="D585:H585"/>
    <mergeCell ref="D586:H586"/>
    <mergeCell ref="D595:H595"/>
    <mergeCell ref="D596:H596"/>
    <mergeCell ref="D605:H60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dc:creator>
  <cp:lastModifiedBy>Nezi</cp:lastModifiedBy>
  <dcterms:created xsi:type="dcterms:W3CDTF">2017-01-03T08:04:42Z</dcterms:created>
  <dcterms:modified xsi:type="dcterms:W3CDTF">2017-01-03T08:05:48Z</dcterms:modified>
</cp:coreProperties>
</file>